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firstSheet="8" activeTab="10"/>
  </bookViews>
  <sheets>
    <sheet name="4-1м(оренда)" sheetId="1" state="hidden" r:id="rId1"/>
    <sheet name="оренда#" sheetId="2" state="hidden" r:id="rId2"/>
    <sheet name="4-1м(бат)" sheetId="3" state="hidden" r:id="rId3"/>
    <sheet name="бат#" sheetId="4" state="hidden" r:id="rId4"/>
    <sheet name="4-1м(оренда)кв" sheetId="5" state="hidden" r:id="rId5"/>
    <sheet name="оренда#кв" sheetId="6" state="hidden" r:id="rId6"/>
    <sheet name="4-1м(бат)кв" sheetId="7" state="hidden" r:id="rId7"/>
    <sheet name="бат#кв" sheetId="8" state="hidden" r:id="rId8"/>
    <sheet name="ф 4,2 - разносить" sheetId="9" r:id="rId9"/>
    <sheet name="!!!!!!!!!!!!!!!!!!!!!" sheetId="10" r:id="rId10"/>
    <sheet name="4-2(кв) - печатать" sheetId="11" r:id="rId11"/>
  </sheets>
  <definedNames>
    <definedName name="k000_010">#REF!</definedName>
    <definedName name="k000_0103232323">#REF!</definedName>
    <definedName name="k000_020">#REF!</definedName>
    <definedName name="k000_030">#REF!</definedName>
    <definedName name="_xlnm.Print_Titles" localSheetId="10">'4-2(кв) - печатать'!$21:$22</definedName>
    <definedName name="_xlnm.Print_Area" localSheetId="6">'4-1м(бат)кв'!$A$1:$AY$61</definedName>
    <definedName name="_xlnm.Print_Area" localSheetId="4">'4-1м(оренда)кв'!$A$1:$BL$61</definedName>
    <definedName name="_xlnm.Print_Area" localSheetId="10">'4-2(кв) - печатать'!$A$1:$GF$120</definedName>
  </definedNames>
  <calcPr fullCalcOnLoad="1"/>
</workbook>
</file>

<file path=xl/sharedStrings.xml><?xml version="1.0" encoding="utf-8"?>
<sst xmlns="http://schemas.openxmlformats.org/spreadsheetml/2006/main" count="14978" uniqueCount="436">
  <si>
    <t>Показники</t>
  </si>
  <si>
    <t>Од.вим.:грн</t>
  </si>
  <si>
    <t>КЕКВ</t>
  </si>
  <si>
    <t>Код рядка</t>
  </si>
  <si>
    <t>Затверджено кошторисом на рік</t>
  </si>
  <si>
    <t>Залишок на початок року</t>
  </si>
  <si>
    <t>Надійшло протягом року</t>
  </si>
  <si>
    <t>Касові видатки</t>
  </si>
  <si>
    <t>Фактичні  видатки *</t>
  </si>
  <si>
    <t>Залишок на кінець звітного періоду</t>
  </si>
  <si>
    <t>х</t>
  </si>
  <si>
    <t>010</t>
  </si>
  <si>
    <t>Поточні  видатки</t>
  </si>
  <si>
    <t>020</t>
  </si>
  <si>
    <t>Видатки на товари і послуги</t>
  </si>
  <si>
    <t>030</t>
  </si>
  <si>
    <t>Оплата праці працівників бюджетних установ</t>
  </si>
  <si>
    <t>040</t>
  </si>
  <si>
    <t>Заробітна плата</t>
  </si>
  <si>
    <t>050</t>
  </si>
  <si>
    <t>060</t>
  </si>
  <si>
    <t xml:space="preserve">Нарахування на заробітну плату </t>
  </si>
  <si>
    <t>070</t>
  </si>
  <si>
    <t>080</t>
  </si>
  <si>
    <t>090</t>
  </si>
  <si>
    <t>Придбання предметів постачання і матеріалів, утримання бюджетних установ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</si>
  <si>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</si>
  <si>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</si>
  <si>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</si>
  <si>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М’який інвентар та обмундирування</t>
  </si>
  <si>
    <t>Оплата транспортних послуг та утримання транспортих засобів</t>
  </si>
  <si>
    <t>Оренда</t>
  </si>
  <si>
    <t>Поточний ремонт обладнання, інвентаря та будівель</t>
  </si>
  <si>
    <t>Послуги зв’язку</t>
  </si>
  <si>
    <t>Оплата інших послуг та інші видатки</t>
  </si>
  <si>
    <t>Видатки на відрядження</t>
  </si>
  <si>
    <t>Матеріали, інвентар, будівництво, капітальний ремонт та заходи спеціального призначення</t>
  </si>
  <si>
    <t xml:space="preserve">Оплата комунальних послуг та енергоносіїв  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</si>
  <si>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</si>
  <si>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</si>
  <si>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</si>
  <si>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</si>
  <si>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 та енергоносіїв</t>
  </si>
  <si>
    <t>Дослідження і розробки, державні програми</t>
  </si>
  <si>
    <t>Виплата процентів (доходу) за зобов’язаннями</t>
  </si>
  <si>
    <t>Субсидії і поточні трансферти</t>
  </si>
  <si>
    <t>Субсидії та поточні трансферти підприємствам (установам, організаціям)</t>
  </si>
  <si>
    <t>Поточні трансферти органам  державного управління інших рівнів</t>
  </si>
  <si>
    <t xml:space="preserve">Поточні трансферти населенню </t>
  </si>
  <si>
    <t>Виплата пенсій і допомоги</t>
  </si>
  <si>
    <t>Стипендії</t>
  </si>
  <si>
    <t>Оплата безплатно наданих квартир і комунальних послуг</t>
  </si>
  <si>
    <t xml:space="preserve">Інші поточні трансферти населенню  </t>
  </si>
  <si>
    <t>Поточні трансферти за кордон</t>
  </si>
  <si>
    <t>Капітальні 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</si>
  <si>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</si>
  <si>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</si>
  <si>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ремонт, реконструкція та реставрація</t>
  </si>
  <si>
    <t>Капітальний ремонт та реконструкція житлового фонду</t>
  </si>
  <si>
    <t>Капітальний ремонт та реконструкція об'єктів соціально-культурного та побутового призначення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</si>
  <si>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</si>
  <si>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</si>
  <si>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</si>
  <si>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 xml:space="preserve">  Надходження коштів-усього</t>
  </si>
  <si>
    <t xml:space="preserve">Зпослуги,що надаються бюджетними установами </t>
  </si>
  <si>
    <t>Від господарської та/або вироб.діяльності</t>
  </si>
  <si>
    <t>за оренду майна бюджетних установ</t>
  </si>
  <si>
    <t>Від ріалізації майна</t>
  </si>
  <si>
    <t xml:space="preserve">        Видатки- всього</t>
  </si>
  <si>
    <t>перераховано залишок</t>
  </si>
  <si>
    <t>Виплати по тимчасовій непрацездатности</t>
  </si>
  <si>
    <t>1113</t>
  </si>
  <si>
    <t>120</t>
  </si>
  <si>
    <t>130</t>
  </si>
  <si>
    <t>140</t>
  </si>
  <si>
    <t>форма 4-1м</t>
  </si>
  <si>
    <t xml:space="preserve">                Звіт про надходження і викристання коштів,отриманих як плата за послуги,що надаються бюджетними установами</t>
  </si>
  <si>
    <r>
      <t>Установа:</t>
    </r>
    <r>
      <rPr>
        <b/>
        <i/>
        <sz val="10"/>
        <rFont val="Arial Narrow"/>
        <family val="2"/>
      </rPr>
      <t>Міське управління освіт</t>
    </r>
    <r>
      <rPr>
        <b/>
        <sz val="10"/>
        <rFont val="Arial Narrow"/>
        <family val="2"/>
      </rPr>
      <t>и</t>
    </r>
  </si>
  <si>
    <t>Періодичність:річна</t>
  </si>
  <si>
    <t>нараховано доходів</t>
  </si>
  <si>
    <t>Надійшло коштів</t>
  </si>
  <si>
    <t>касові</t>
  </si>
  <si>
    <t xml:space="preserve"> </t>
  </si>
  <si>
    <t>Код та назва тимчасової класифікації видатків місцевих бюджетів  070000(оренда)</t>
  </si>
  <si>
    <t>Код та назва тимчасової класифікації видатків місцевих бюджетів  070000(бат.)</t>
  </si>
  <si>
    <t>Періодичність:місячна</t>
  </si>
  <si>
    <t>усього</t>
  </si>
  <si>
    <t>в т.ч.нап.на пог.заб.заг.ф.</t>
  </si>
  <si>
    <r>
      <t xml:space="preserve">                                             Установа:</t>
    </r>
    <r>
      <rPr>
        <b/>
        <i/>
        <sz val="10"/>
        <rFont val="Arial Narrow"/>
        <family val="2"/>
      </rPr>
      <t>Міське управління освіт</t>
    </r>
    <r>
      <rPr>
        <b/>
        <sz val="10"/>
        <rFont val="Arial Narrow"/>
        <family val="2"/>
      </rPr>
      <t>и</t>
    </r>
  </si>
  <si>
    <t>форма 4-1мм</t>
  </si>
  <si>
    <t>жетів  070000 бат</t>
  </si>
  <si>
    <t>ГОРОНО</t>
  </si>
  <si>
    <t>Д/С</t>
  </si>
  <si>
    <t>Всего</t>
  </si>
  <si>
    <t>070101</t>
  </si>
  <si>
    <t>Школы</t>
  </si>
  <si>
    <t>ННПК</t>
  </si>
  <si>
    <t>Д/С № 72</t>
  </si>
  <si>
    <t>Д/С № 73</t>
  </si>
  <si>
    <t>СШ № 5</t>
  </si>
  <si>
    <t>Виктория П</t>
  </si>
  <si>
    <t>070201</t>
  </si>
  <si>
    <t>070303</t>
  </si>
  <si>
    <t>070304</t>
  </si>
  <si>
    <t>070000</t>
  </si>
  <si>
    <t>СШ № 17</t>
  </si>
  <si>
    <t>ГОРОНО д/с</t>
  </si>
  <si>
    <t>070401</t>
  </si>
  <si>
    <t>ГОРОНО внешкольн</t>
  </si>
  <si>
    <t>ГОРОНО вспом.шк</t>
  </si>
  <si>
    <t>Д/С № 14</t>
  </si>
  <si>
    <t>Д/С № 37</t>
  </si>
  <si>
    <t>Школа интернат</t>
  </si>
  <si>
    <t>070301</t>
  </si>
  <si>
    <t>ГОРОНО спец.шк</t>
  </si>
  <si>
    <t>Интернат</t>
  </si>
  <si>
    <t>Д/дом</t>
  </si>
  <si>
    <t>СШ № 32</t>
  </si>
  <si>
    <t xml:space="preserve">                              Головний бухгалтер                                                                   Томашко Л.М.       </t>
  </si>
  <si>
    <t xml:space="preserve">                               Начальник управління                                                               Костенко Л.Д.</t>
  </si>
  <si>
    <t>Код та назва тимчасової класифікації видатків місцевих бюджетів  070101(бат.)</t>
  </si>
  <si>
    <t>Код та назва тимчасової класифікації видатків місцевих бюджетів  070201(бат.)</t>
  </si>
  <si>
    <t>Код та назва тимчасової класифікації видатків місцевих бюджетів  070301(бат.)</t>
  </si>
  <si>
    <t xml:space="preserve">                Звіт про надходження і викристання коштів,отриманих як плата за послуги,що надаються бюджетними установами за серпень 2003 року</t>
  </si>
  <si>
    <t>Код та назва тимчасової класифікації видатків місцевих бюджетів  070101(оренда)</t>
  </si>
  <si>
    <t>Код та назва тимчасової класифікації видатків місцевих бюджетів  070201(оренда)</t>
  </si>
  <si>
    <t>Код та назва тимчасової класифікації видатків місцевих бюджетів  070304(оренда)</t>
  </si>
  <si>
    <t>Код та назва тимчасової класифікації видатків місцевих бюджетів  070401(оренда)</t>
  </si>
  <si>
    <r>
      <t>Установа:</t>
    </r>
    <r>
      <rPr>
        <b/>
        <i/>
        <sz val="12"/>
        <rFont val="Arial Narrow"/>
        <family val="2"/>
      </rPr>
      <t>Міське управління освіт</t>
    </r>
    <r>
      <rPr>
        <b/>
        <sz val="12"/>
        <rFont val="Arial Narrow"/>
        <family val="2"/>
      </rPr>
      <t>и</t>
    </r>
  </si>
  <si>
    <t xml:space="preserve">  </t>
  </si>
  <si>
    <t>Касові</t>
  </si>
  <si>
    <t>Всього</t>
  </si>
  <si>
    <t>Заборгов.</t>
  </si>
  <si>
    <t>овами за вересень 2003р</t>
  </si>
  <si>
    <t>Періодичність:кварт.</t>
  </si>
  <si>
    <t xml:space="preserve">                                           Головний бухгалтер                                                                                                Томашко Л.М.                                                                               </t>
  </si>
  <si>
    <t>Фактичні</t>
  </si>
  <si>
    <t>Код та назва тимчасової класифікації видатків місцевих бюджетів 070000 (оренда)</t>
  </si>
  <si>
    <t>Код та назва тимчасової класифікації видатків місцевих бюджетів 070201 (оренда)</t>
  </si>
  <si>
    <t>Код та назва тимчасової класифікації видатків місцевих бюджетів 070101 (оренда)</t>
  </si>
  <si>
    <t>Код та назва тимчасової класифікації видатків місцевих бюджетів 070401 (оренда)</t>
  </si>
  <si>
    <t>Код та назва тимчасової класифікації видатків місцевих бюджетів 070304 (оренда)</t>
  </si>
  <si>
    <t>Код та назва тимчасової класифікації видатків місцевих бюджетів 070000 (бат)</t>
  </si>
  <si>
    <t>Код та назва тимчасової класифікації видатків місцевих бюджетів 070101 (бат)</t>
  </si>
  <si>
    <t>Код та назва тимчасової класифікації видатків місцевих бюджетів 070201 (бат)</t>
  </si>
  <si>
    <t>Код та назва тимчасової класифікації видатків місцевих бюджетів 070301 (бат)</t>
  </si>
  <si>
    <t>у т.ч. проведені за видатками заг. фонду</t>
  </si>
  <si>
    <t>графа 11</t>
  </si>
  <si>
    <t>Костенко Л.Д.</t>
  </si>
  <si>
    <t>Томашко Л.М.</t>
  </si>
  <si>
    <t xml:space="preserve">                                Начальник управління                                                                   КостенкоЛ.Д.</t>
  </si>
  <si>
    <t xml:space="preserve">                                         Начальник управління                                                               </t>
  </si>
  <si>
    <t xml:space="preserve">                                           Головний бухгалтер                                                                                                                                                                                  </t>
  </si>
  <si>
    <t xml:space="preserve">тановами </t>
  </si>
  <si>
    <t>СШ № 15</t>
  </si>
  <si>
    <t>СШ №29</t>
  </si>
  <si>
    <t>Внешкольные УО</t>
  </si>
  <si>
    <t xml:space="preserve">   </t>
  </si>
  <si>
    <t>за грудень 2003р.</t>
  </si>
  <si>
    <t>за  грудень 2003р.</t>
  </si>
  <si>
    <t xml:space="preserve">за  грудень 2003р.                                            </t>
  </si>
  <si>
    <t>за грудень 2003</t>
  </si>
  <si>
    <t>СШ № 25</t>
  </si>
  <si>
    <t>Д/С №73</t>
  </si>
  <si>
    <t>СШ № 29</t>
  </si>
  <si>
    <t xml:space="preserve">за грудень 2003р.   </t>
  </si>
  <si>
    <t xml:space="preserve">      </t>
  </si>
  <si>
    <t>100</t>
  </si>
  <si>
    <t>110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</si>
  <si>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</si>
  <si>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</si>
  <si>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</si>
  <si>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</si>
  <si>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</si>
  <si>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</si>
  <si>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</si>
  <si>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</si>
  <si>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</si>
  <si>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</si>
  <si>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</si>
  <si>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</si>
  <si>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</si>
  <si>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</si>
  <si>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</si>
  <si>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</si>
  <si>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</si>
  <si>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</si>
  <si>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</si>
  <si>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</si>
  <si>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</si>
  <si>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</si>
  <si>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</si>
  <si>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</si>
  <si>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</si>
  <si>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</si>
  <si>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</si>
  <si>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</si>
  <si>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</si>
  <si>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500</t>
  </si>
  <si>
    <t>510</t>
  </si>
  <si>
    <t>530</t>
  </si>
  <si>
    <t>570</t>
  </si>
  <si>
    <t>580</t>
  </si>
  <si>
    <t>590</t>
  </si>
  <si>
    <t>Перераховано залишок</t>
  </si>
  <si>
    <t>440</t>
  </si>
  <si>
    <t>450</t>
  </si>
  <si>
    <t>490</t>
  </si>
  <si>
    <t>540</t>
  </si>
  <si>
    <t>550</t>
  </si>
  <si>
    <t>520</t>
  </si>
  <si>
    <t>560</t>
  </si>
  <si>
    <t>470</t>
  </si>
  <si>
    <t>460</t>
  </si>
  <si>
    <t>480</t>
  </si>
  <si>
    <t>Оплата інших енергоносіїв</t>
  </si>
  <si>
    <t>Капітальне будівництво (придбання)</t>
  </si>
  <si>
    <t>2120</t>
  </si>
  <si>
    <t>Інше будівництво (придбання)</t>
  </si>
  <si>
    <t>2123</t>
  </si>
  <si>
    <t>2132</t>
  </si>
  <si>
    <t>2134</t>
  </si>
  <si>
    <t>2200</t>
  </si>
  <si>
    <t>Капітальні трансферти підпр, установам, організаціям</t>
  </si>
  <si>
    <t>2410</t>
  </si>
  <si>
    <t>Капітальні трансферти органам держ упр інших рівнів</t>
  </si>
  <si>
    <t>2420</t>
  </si>
  <si>
    <t>Капітальні трансферти населенню</t>
  </si>
  <si>
    <t>2430</t>
  </si>
  <si>
    <t>2450</t>
  </si>
  <si>
    <t>3000</t>
  </si>
  <si>
    <t>600</t>
  </si>
  <si>
    <t>610</t>
  </si>
  <si>
    <t>Пед лицей</t>
  </si>
  <si>
    <t>070802</t>
  </si>
  <si>
    <t>ЦМСПС</t>
  </si>
  <si>
    <t>Коди</t>
  </si>
  <si>
    <t>за КОАТУУ</t>
  </si>
  <si>
    <t>Код та назва програмної класифікації видатків та кредитування    державного бюджету</t>
  </si>
  <si>
    <t>Код та назва відомчої класифікації видатків та кредитування   державного бюджету</t>
  </si>
  <si>
    <t>3510136600</t>
  </si>
  <si>
    <r>
      <t>Одиниця виміру:</t>
    </r>
    <r>
      <rPr>
        <b/>
        <sz val="8"/>
        <rFont val="Arial Narrow"/>
        <family val="2"/>
      </rPr>
      <t xml:space="preserve"> грн. коп.</t>
    </r>
  </si>
  <si>
    <t>ЗОШ № 17</t>
  </si>
  <si>
    <t>ЗОШ № 32</t>
  </si>
  <si>
    <t>Д/С №37</t>
  </si>
  <si>
    <t>Д/С №14</t>
  </si>
  <si>
    <t>Д/С №72</t>
  </si>
  <si>
    <t>Залишок на кінець звітного періоду ( у гривнях з копійками )</t>
  </si>
  <si>
    <t>(підпис)</t>
  </si>
  <si>
    <t>(ініціали та прізвище)</t>
  </si>
  <si>
    <t>Дослідження і розробки, окремі заходи розвитку по реалізації державних (регіональних) програм</t>
  </si>
  <si>
    <t>Капітальний ремонт</t>
  </si>
  <si>
    <t>Капітальний ремонт  інших об'єктів</t>
  </si>
  <si>
    <t>Реставрація пам'яток культури, історії та архітектури</t>
  </si>
  <si>
    <t>Реконструкція та реставрація</t>
  </si>
  <si>
    <t>Реконструкція адміністративних об"єктів</t>
  </si>
  <si>
    <t>2142</t>
  </si>
  <si>
    <t>Надання кредитів органам державного управління інших рівнів</t>
  </si>
  <si>
    <t>Надання кредитів підприємствам,установам,організаціям</t>
  </si>
  <si>
    <t>Надання інших внутрішніх кредитів</t>
  </si>
  <si>
    <t>Надання зовнішніх кредитів</t>
  </si>
  <si>
    <t>620</t>
  </si>
  <si>
    <t>630</t>
  </si>
  <si>
    <t>640</t>
  </si>
  <si>
    <t>650</t>
  </si>
  <si>
    <t>660</t>
  </si>
  <si>
    <t>670</t>
  </si>
  <si>
    <t>680</t>
  </si>
  <si>
    <t>Звіт</t>
  </si>
  <si>
    <t>Окремі заходи по реалізації державних (регіональних) програм, не віднесені до заходів розвитку</t>
  </si>
  <si>
    <t>Капітальні трансферти підприємствам (установам, організаціям)</t>
  </si>
  <si>
    <t>Капітальні трансферти органам державного  управління інших рівнів</t>
  </si>
  <si>
    <t>Гімназія ім. Шевченка</t>
  </si>
  <si>
    <t>Галузь (вид  діяльності)</t>
  </si>
  <si>
    <t>Освіта</t>
  </si>
  <si>
    <r>
      <t>Одиниця виміру: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грн. коп</t>
    </r>
    <r>
      <rPr>
        <b/>
        <sz val="8"/>
        <rFont val="Arial Narrow"/>
        <family val="2"/>
      </rPr>
      <t>.</t>
    </r>
  </si>
  <si>
    <t>Від отриманих благодійних внесків, грантів та дарунків</t>
  </si>
  <si>
    <t>Поточний ремонт обладнання, інвентарю та будівель; технічне обслуговування обладнання</t>
  </si>
  <si>
    <r>
      <t xml:space="preserve">  Надходження коштів - </t>
    </r>
    <r>
      <rPr>
        <sz val="8"/>
        <rFont val="Arial"/>
        <family val="2"/>
      </rPr>
      <t>усього</t>
    </r>
  </si>
  <si>
    <t>Капітальний ремонт  адміністративних об'єктів</t>
  </si>
  <si>
    <r>
      <t xml:space="preserve">Видатки- </t>
    </r>
    <r>
      <rPr>
        <sz val="8"/>
        <rFont val="Arial"/>
        <family val="2"/>
      </rPr>
      <t>усього</t>
    </r>
  </si>
  <si>
    <t>Оплата послуг (крім комунальних)</t>
  </si>
  <si>
    <t>Капітальні трансферти до бюджету розвитку</t>
  </si>
  <si>
    <t>Внутрішнє кредитування</t>
  </si>
  <si>
    <t>Надання внурішніх кредитів</t>
  </si>
  <si>
    <t>Повернення внурішніх кредитів</t>
  </si>
  <si>
    <t>Повернення кредитів органами державного управління інших рівнів</t>
  </si>
  <si>
    <t>Повернення кредитів підприємствами, установами,  організаціями</t>
  </si>
  <si>
    <t>Повернення  інших внутрішніх кредитів</t>
  </si>
  <si>
    <t>Зовнішнє кредитування</t>
  </si>
  <si>
    <t>Повернення зовнішніх кредитів</t>
  </si>
  <si>
    <t>за КОПФГ</t>
  </si>
  <si>
    <r>
      <t xml:space="preserve">   про надходження і використання коштів,отриманих за іншими джерелами власних надходжень                                                                                                                   ( форма № 4-2д, </t>
    </r>
    <r>
      <rPr>
        <b/>
        <u val="single"/>
        <sz val="12"/>
        <rFont val="Arial Narrow"/>
        <family val="2"/>
      </rPr>
      <t>№ 4-2м )</t>
    </r>
  </si>
  <si>
    <t>Організаційно - правова форма господарювання</t>
  </si>
  <si>
    <t>Орган місцевого самоврядування</t>
  </si>
  <si>
    <r>
      <t>Територія</t>
    </r>
    <r>
      <rPr>
        <sz val="10"/>
        <rFont val="Arial Narrow"/>
        <family val="2"/>
      </rPr>
      <t xml:space="preserve">  </t>
    </r>
    <r>
      <rPr>
        <b/>
        <sz val="11"/>
        <rFont val="Arial Narrow"/>
        <family val="2"/>
      </rPr>
      <t xml:space="preserve"> м. Кіровоград</t>
    </r>
  </si>
  <si>
    <t>Код                      рядка</t>
  </si>
  <si>
    <t>Залишок на початок звітного року</t>
  </si>
  <si>
    <t>Залишок на кінець звітного                                 періоду (року)</t>
  </si>
  <si>
    <t>за ЄДРПОУ</t>
  </si>
  <si>
    <t>Нараховано доходів за звітний період (рік)</t>
  </si>
  <si>
    <t xml:space="preserve"> Фінансування</t>
  </si>
  <si>
    <t>05403286</t>
  </si>
  <si>
    <r>
      <t xml:space="preserve">Установа 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Управління освіти</t>
    </r>
    <r>
      <rPr>
        <b/>
        <sz val="11"/>
        <rFont val="Arial Narrow"/>
        <family val="2"/>
      </rPr>
      <t xml:space="preserve"> Кіровоградської міської ради</t>
    </r>
  </si>
  <si>
    <t>-</t>
  </si>
  <si>
    <t>Головний бухгалтер</t>
  </si>
  <si>
    <t>Шевякова О.Л.</t>
  </si>
  <si>
    <r>
      <t xml:space="preserve">   про надходження і використання коштів,отриманих за іншими джерелами власних надходжень                                                                                                                                                                                      ( форма № 4-2д, </t>
    </r>
    <r>
      <rPr>
        <b/>
        <u val="single"/>
        <sz val="12"/>
        <rFont val="Arial Narrow"/>
        <family val="2"/>
      </rPr>
      <t>№ 4-2м )</t>
    </r>
  </si>
  <si>
    <t>Затверджено на звітний рік</t>
  </si>
  <si>
    <r>
      <t xml:space="preserve">у тому числі:   </t>
    </r>
    <r>
      <rPr>
        <b/>
        <sz val="8"/>
        <rFont val="Arial"/>
        <family val="2"/>
      </rPr>
      <t xml:space="preserve">                                                                       </t>
    </r>
  </si>
  <si>
    <r>
      <rPr>
        <b/>
        <sz val="8"/>
        <rFont val="Arial"/>
        <family val="2"/>
      </rPr>
      <t>Поточні  видатки</t>
    </r>
  </si>
  <si>
    <t xml:space="preserve">   про надходження і використання коштів,отриманих за іншими джерелами власних надходжень                                                                                                                   ( форма № 4-2д, № 4-2м )</t>
  </si>
  <si>
    <t>Інші заклади освіти</t>
  </si>
  <si>
    <t>Начальник управління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</si>
  <si>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об"єктів нерухомого майна, що перебувають у приватній власності фізичних або юридичних осіб</t>
  </si>
  <si>
    <t>2000</t>
  </si>
  <si>
    <t>Оплата праці і нарахування на заробітну плату</t>
  </si>
  <si>
    <t>2100</t>
  </si>
  <si>
    <t xml:space="preserve">Оплата праці </t>
  </si>
  <si>
    <t>Нарахування на оплату праці</t>
  </si>
  <si>
    <t>Використання товарів і послуг</t>
  </si>
  <si>
    <t>2210</t>
  </si>
  <si>
    <t>2220</t>
  </si>
  <si>
    <t>2230</t>
  </si>
  <si>
    <t>2240</t>
  </si>
  <si>
    <t>2250</t>
  </si>
  <si>
    <t>Видатки та заходи спеціального призначення</t>
  </si>
  <si>
    <t>2260</t>
  </si>
  <si>
    <t>2270</t>
  </si>
  <si>
    <t>2271</t>
  </si>
  <si>
    <t>2272</t>
  </si>
  <si>
    <t>2273</t>
  </si>
  <si>
    <t>2274</t>
  </si>
  <si>
    <t>2275</t>
  </si>
  <si>
    <t>2110</t>
  </si>
  <si>
    <t>2111</t>
  </si>
  <si>
    <t>2112</t>
  </si>
  <si>
    <t>Дослідження і розробки, окремі заходи по реалізації державних (регіональних) програм</t>
  </si>
  <si>
    <t>2280</t>
  </si>
  <si>
    <t>Обслуговування боргових зобов"язань</t>
  </si>
  <si>
    <t>2400</t>
  </si>
  <si>
    <t>Обслуговування внтрішніх боргових зобов"язань</t>
  </si>
  <si>
    <t>Обслуговування зовнішніх боргових зобов"язань</t>
  </si>
  <si>
    <t>Поточні трансферти</t>
  </si>
  <si>
    <t>2600</t>
  </si>
  <si>
    <t>2610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</si>
  <si>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</si>
  <si>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</si>
  <si>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</si>
  <si>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</si>
  <si>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</si>
  <si>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2710</t>
  </si>
  <si>
    <t>2720</t>
  </si>
  <si>
    <t xml:space="preserve">Інші виплати населенню  </t>
  </si>
  <si>
    <t>2730</t>
  </si>
  <si>
    <t>Інші поточні видатки</t>
  </si>
  <si>
    <t>2800</t>
  </si>
  <si>
    <t>3100</t>
  </si>
  <si>
    <t>3110</t>
  </si>
  <si>
    <t>3120</t>
  </si>
  <si>
    <t>Капітальне будівництво (придбання житла)</t>
  </si>
  <si>
    <t>3121</t>
  </si>
  <si>
    <t>Капітальне будівництво (придбання) інших об'єктів</t>
  </si>
  <si>
    <t>3122</t>
  </si>
  <si>
    <t>3130</t>
  </si>
  <si>
    <t>Капітальний ремонт  житлового фонду (приміщень)</t>
  </si>
  <si>
    <t>3131</t>
  </si>
  <si>
    <t>3132</t>
  </si>
  <si>
    <t>3140</t>
  </si>
  <si>
    <t>Реконструкція житлового фонду (приміщень)</t>
  </si>
  <si>
    <t>3141</t>
  </si>
  <si>
    <t>Реконструкція та реставрація інших об"єктів</t>
  </si>
  <si>
    <t>3142</t>
  </si>
  <si>
    <t>3143</t>
  </si>
  <si>
    <t>3150</t>
  </si>
  <si>
    <t>3160</t>
  </si>
  <si>
    <t>3200</t>
  </si>
  <si>
    <t>3210</t>
  </si>
  <si>
    <t>3220</t>
  </si>
  <si>
    <t>Капітальні трансферти урядам іноземних держав та міжнародним організаціям</t>
  </si>
  <si>
    <t>3230</t>
  </si>
  <si>
    <t>3240</t>
  </si>
  <si>
    <t>Грошове забезпечення військовослужбовців</t>
  </si>
  <si>
    <t>9000</t>
  </si>
  <si>
    <t>КЕКВ                                    та/або                                             ККК</t>
  </si>
  <si>
    <t>Надійшло                                      коштів за                                                 звітний період                              (рік)</t>
  </si>
  <si>
    <t>Фактичні                               за звітний                                           період (рік)</t>
  </si>
  <si>
    <r>
      <t xml:space="preserve">Видатки та надання кредитів - </t>
    </r>
    <r>
      <rPr>
        <sz val="8"/>
        <rFont val="Arial"/>
        <family val="2"/>
      </rPr>
      <t>усього</t>
    </r>
  </si>
  <si>
    <t>Придбання землі та нематеріальних активів</t>
  </si>
  <si>
    <r>
      <t xml:space="preserve">Код та назва типової відомчої класифікації видатків та кредитування місцевих  бюджетів       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10     Орган  з питань освіти і науки, молоді та спорту</t>
    </r>
  </si>
  <si>
    <t>ККТК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</si>
  <si>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 та кредитування для бюджетів місцевого самоврядування, які не застосовують програмно-цільового методу)*</t>
  </si>
  <si>
    <t>д</t>
  </si>
  <si>
    <t>Оплата водопостачання та водовідведення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</si>
  <si>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</si>
  <si>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070501</t>
  </si>
  <si>
    <r>
      <t xml:space="preserve">Періодичність </t>
    </r>
    <r>
      <rPr>
        <u val="single"/>
        <sz val="8"/>
        <rFont val="Arial Narrow"/>
        <family val="2"/>
      </rPr>
      <t>:</t>
    </r>
    <r>
      <rPr>
        <sz val="8"/>
        <rFont val="Arial Narrow"/>
        <family val="2"/>
      </rPr>
      <t>місячна,</t>
    </r>
    <r>
      <rPr>
        <u val="single"/>
        <sz val="8"/>
        <rFont val="Arial Narrow"/>
        <family val="2"/>
      </rPr>
      <t xml:space="preserve"> квартальна</t>
    </r>
    <r>
      <rPr>
        <sz val="8"/>
        <rFont val="Arial Narrow"/>
        <family val="2"/>
      </rPr>
      <t>,  річна.</t>
    </r>
  </si>
  <si>
    <t>2276</t>
  </si>
  <si>
    <t>Усього</t>
  </si>
  <si>
    <t>у тому числі на рахунках в установах банків</t>
  </si>
  <si>
    <t>Касові  за звітний  період (рік)</t>
  </si>
  <si>
    <t>у тому числі перераховані з  рахунків в установах банків</t>
  </si>
  <si>
    <t>Оплата енергосервісу</t>
  </si>
  <si>
    <t>690</t>
  </si>
  <si>
    <t>Профліцей ім. Єгорова</t>
  </si>
  <si>
    <t xml:space="preserve">ВПУ № 4 </t>
  </si>
  <si>
    <t xml:space="preserve">ПТУ № 8 </t>
  </si>
  <si>
    <t>ВПУ № 9</t>
  </si>
  <si>
    <t>Профліцей сфери послуг</t>
  </si>
  <si>
    <t>Профліцей побутового обслугов.</t>
  </si>
  <si>
    <t>Вищих та професійно-технічних навчальних закладів від розміщення на депозитах тимчасово вільнх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державних наукових установ, держвних і комунальних закладів культури як відсотків, нарахованих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</si>
  <si>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 xml:space="preserve">                             Додаток 3                                                                                               до Порядку  складання   бюджетної  звітності розпорядниками та одержувачами бюджетних коштів, звітності фондами загальнообов"язкового  державного соціального і пенсійного страхуання  (пункт 1 розділу ІІ)</t>
  </si>
  <si>
    <t>1011060 "Забезпечення належних умов для виховання та розвитку дітер-сиріт і дітей, позбавлених батьківського піклування, в дитячих будинках (у т.ч. сімейного типу, прийомних сім"ях)"</t>
  </si>
  <si>
    <t>1011120  "Підготовка кадрів вищими навчальними закладами І і ІІ рівнів акредитації"</t>
  </si>
  <si>
    <t>за  ІІІ квартал 2017 року</t>
  </si>
  <si>
    <t>"13"__жовтня___ 2017__р.</t>
  </si>
  <si>
    <r>
      <t xml:space="preserve">Періодичність </t>
    </r>
    <r>
      <rPr>
        <u val="single"/>
        <sz val="8"/>
        <rFont val="Arial Narrow"/>
        <family val="2"/>
      </rPr>
      <t>:</t>
    </r>
    <r>
      <rPr>
        <sz val="8"/>
        <rFont val="Arial Narrow"/>
        <family val="2"/>
      </rPr>
      <t>місячна,</t>
    </r>
    <r>
      <rPr>
        <u val="single"/>
        <sz val="8"/>
        <rFont val="Arial Narrow"/>
        <family val="2"/>
      </rPr>
      <t xml:space="preserve"> </t>
    </r>
    <r>
      <rPr>
        <sz val="8"/>
        <rFont val="Arial Narrow"/>
        <family val="2"/>
      </rPr>
      <t xml:space="preserve">квартальна, </t>
    </r>
    <r>
      <rPr>
        <u val="single"/>
        <sz val="8"/>
        <rFont val="Arial Narrow"/>
        <family val="2"/>
      </rPr>
      <t xml:space="preserve"> річна.</t>
    </r>
  </si>
  <si>
    <t>"12"__січня___ 2018__р.</t>
  </si>
  <si>
    <t>Вікторія П</t>
  </si>
  <si>
    <t xml:space="preserve">за  І квартал 2018 року </t>
  </si>
  <si>
    <r>
      <t xml:space="preserve">Установа 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Управління освіти</t>
    </r>
    <r>
      <rPr>
        <b/>
        <sz val="11"/>
        <rFont val="Arial Narrow"/>
        <family val="2"/>
      </rPr>
      <t xml:space="preserve"> Міської ради міста Кропивницького</t>
    </r>
  </si>
  <si>
    <r>
      <t>Територія</t>
    </r>
    <r>
      <rPr>
        <sz val="10"/>
        <rFont val="Arial Narrow"/>
        <family val="2"/>
      </rPr>
      <t xml:space="preserve">  </t>
    </r>
    <r>
      <rPr>
        <b/>
        <sz val="11"/>
        <rFont val="Arial Narrow"/>
        <family val="2"/>
      </rPr>
      <t xml:space="preserve"> м.Кропивницький, Подільський район</t>
    </r>
  </si>
  <si>
    <r>
      <t xml:space="preserve">Код та назва типової відомчої класифікації видатків та кредитування місцевих  бюджетів       </t>
    </r>
    <r>
      <rPr>
        <sz val="10"/>
        <rFont val="Arial Narrow"/>
        <family val="2"/>
      </rPr>
      <t xml:space="preserve"> 06</t>
    </r>
    <r>
      <rPr>
        <b/>
        <sz val="10"/>
        <rFont val="Arial Narrow"/>
        <family val="2"/>
      </rPr>
      <t xml:space="preserve">    Орган  з питань освіти і науки</t>
    </r>
  </si>
  <si>
    <r>
      <t xml:space="preserve">Періодичність </t>
    </r>
    <r>
      <rPr>
        <u val="single"/>
        <sz val="8"/>
        <rFont val="Arial Narrow"/>
        <family val="2"/>
      </rPr>
      <t>:</t>
    </r>
    <r>
      <rPr>
        <sz val="8"/>
        <rFont val="Arial Narrow"/>
        <family val="2"/>
      </rPr>
      <t xml:space="preserve">місячна, </t>
    </r>
    <r>
      <rPr>
        <u val="single"/>
        <sz val="8"/>
        <rFont val="Arial Narrow"/>
        <family val="2"/>
      </rPr>
      <t>квартальна</t>
    </r>
    <r>
      <rPr>
        <sz val="8"/>
        <rFont val="Arial Narrow"/>
        <family val="2"/>
      </rPr>
      <t>,  річна.</t>
    </r>
  </si>
  <si>
    <t>"10"__квітня___ 2018__р.</t>
  </si>
  <si>
    <t>0611020 "Надання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колегіумами"</t>
  </si>
  <si>
    <t>0611010  "Надання дошкільної освіти"</t>
  </si>
  <si>
    <t>0611070 "Надання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розвитку"</t>
  </si>
  <si>
    <t>0611090 "Надання позашкільної освіти позашкільними закладами освіти,                                                                                                         заходи із позашкільної роботи з дітьми"</t>
  </si>
  <si>
    <t>0611040  "Надання загальної середньої освіти загальноосвiтнiми школами-iнтернатами,                                                                                                              загальноосвітніми санаторними школами-інтернатами"</t>
  </si>
  <si>
    <t>0611150 "Методичне забезпечення діяльності навчальних закладів "</t>
  </si>
  <si>
    <t>0611161  "Забезпечення діяльності інших закладів у сфері освіти"</t>
  </si>
  <si>
    <t xml:space="preserve">  0611110  "Підготовка  кадрів  професійно-технічними закладами та іншими закладами освіти"</t>
  </si>
  <si>
    <t xml:space="preserve">за  І квартал 2019 року </t>
  </si>
  <si>
    <r>
      <t xml:space="preserve">Періодичність </t>
    </r>
    <r>
      <rPr>
        <u val="single"/>
        <sz val="8"/>
        <rFont val="Arial Narrow"/>
        <family val="2"/>
      </rPr>
      <t>:</t>
    </r>
    <r>
      <rPr>
        <sz val="8"/>
        <rFont val="Arial Narrow"/>
        <family val="2"/>
      </rPr>
      <t xml:space="preserve">місячна, </t>
    </r>
    <r>
      <rPr>
        <u val="single"/>
        <sz val="8"/>
        <rFont val="Arial Narrow"/>
        <family val="2"/>
      </rPr>
      <t>квартальна,</t>
    </r>
    <r>
      <rPr>
        <sz val="8"/>
        <rFont val="Arial Narrow"/>
        <family val="2"/>
      </rPr>
      <t xml:space="preserve">  річна.</t>
    </r>
  </si>
  <si>
    <t>"11"_квітня__ 2019__р.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</si>
</sst>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_ ;[Red]\-0\ "/>
    <numFmt numFmtId="197" formatCode="0.0"/>
    <numFmt numFmtId="198" formatCode="#,##0.0\ _г_р_н_.;[Red]\-#,##0.0\ _г_р_н_."/>
    <numFmt numFmtId="199" formatCode="0.000"/>
    <numFmt numFmtId="200" formatCode="0.0000"/>
    <numFmt numFmtId="201" formatCode="#,##0.000\ _г_р_н_.;[Red]\-#,##0.000\ _г_р_н_."/>
    <numFmt numFmtId="202" formatCode="#,##0.00\ &quot;грн.&quot;"/>
  </numFmts>
  <fonts count="74">
    <font>
      <sz val="10"/>
      <name val="Arial Cyr"/>
      <family val="0"/>
    </font>
    <font>
      <sz val="8"/>
      <name val="Arial Cyr"/>
      <family val="2"/>
    </font>
    <font>
      <sz val="10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0"/>
      <name val="Arial Cyr"/>
      <family val="2"/>
    </font>
    <font>
      <sz val="12"/>
      <name val="Arial Narrow"/>
      <family val="2"/>
    </font>
    <font>
      <sz val="11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u val="single"/>
      <sz val="12"/>
      <name val="Arial Narrow"/>
      <family val="2"/>
    </font>
    <font>
      <b/>
      <sz val="12"/>
      <name val="Arial Cyr"/>
      <family val="0"/>
    </font>
    <font>
      <sz val="9"/>
      <name val="Arial Cyr"/>
      <family val="2"/>
    </font>
    <font>
      <b/>
      <sz val="11"/>
      <name val="Arial Narrow"/>
      <family val="2"/>
    </font>
    <font>
      <sz val="11"/>
      <name val="Arial Cyr"/>
      <family val="0"/>
    </font>
    <font>
      <sz val="11"/>
      <color indexed="9"/>
      <name val="Arial Narrow"/>
      <family val="2"/>
    </font>
    <font>
      <sz val="8"/>
      <color indexed="9"/>
      <name val="Arial Narrow"/>
      <family val="2"/>
    </font>
    <font>
      <sz val="10"/>
      <color indexed="9"/>
      <name val="Arial Cyr"/>
      <family val="0"/>
    </font>
    <font>
      <sz val="11"/>
      <color indexed="9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1"/>
      <name val="Arial Narrow"/>
      <family val="2"/>
    </font>
    <font>
      <b/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u val="single"/>
      <sz val="8"/>
      <name val="Arial Narrow"/>
      <family val="2"/>
    </font>
    <font>
      <b/>
      <u val="single"/>
      <sz val="11"/>
      <name val="Arial Narrow"/>
      <family val="2"/>
    </font>
    <font>
      <b/>
      <i/>
      <sz val="11"/>
      <name val="Arial Narrow"/>
      <family val="2"/>
    </font>
    <font>
      <sz val="8"/>
      <color indexed="9"/>
      <name val="Arial Cyr"/>
      <family val="0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9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1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27" borderId="6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29" borderId="1" applyNumberFormat="0" applyAlignment="0" applyProtection="0"/>
    <xf numFmtId="0" fontId="13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70" fillId="30" borderId="0" applyNumberFormat="0" applyBorder="0" applyAlignment="0" applyProtection="0"/>
    <xf numFmtId="0" fontId="0" fillId="31" borderId="8" applyNumberFormat="0" applyFont="0" applyAlignment="0" applyProtection="0"/>
    <xf numFmtId="0" fontId="71" fillId="29" borderId="9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525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49" fontId="6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49" fontId="3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 applyProtection="1">
      <alignment/>
      <protection locked="0"/>
    </xf>
    <xf numFmtId="0" fontId="3" fillId="0" borderId="17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5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/>
      <protection locked="0"/>
    </xf>
    <xf numFmtId="49" fontId="0" fillId="4" borderId="1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2" borderId="18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32" borderId="14" xfId="0" applyFill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3" fillId="0" borderId="17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3" fillId="0" borderId="14" xfId="0" applyFont="1" applyBorder="1" applyAlignment="1" applyProtection="1">
      <alignment/>
      <protection locked="0"/>
    </xf>
    <xf numFmtId="38" fontId="3" fillId="0" borderId="14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0" fontId="0" fillId="4" borderId="18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4" borderId="10" xfId="0" applyFill="1" applyBorder="1" applyAlignment="1" applyProtection="1">
      <alignment horizontal="center"/>
      <protection/>
    </xf>
    <xf numFmtId="0" fontId="0" fillId="5" borderId="10" xfId="0" applyFill="1" applyBorder="1" applyAlignment="1" applyProtection="1">
      <alignment horizontal="center"/>
      <protection/>
    </xf>
    <xf numFmtId="0" fontId="0" fillId="5" borderId="18" xfId="0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3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 vertical="center" wrapText="1"/>
    </xf>
    <xf numFmtId="0" fontId="0" fillId="5" borderId="14" xfId="0" applyFill="1" applyBorder="1" applyAlignment="1" applyProtection="1">
      <alignment horizontal="center"/>
      <protection locked="0"/>
    </xf>
    <xf numFmtId="0" fontId="3" fillId="0" borderId="14" xfId="0" applyNumberFormat="1" applyFont="1" applyBorder="1" applyAlignment="1" applyProtection="1">
      <alignment/>
      <protection/>
    </xf>
    <xf numFmtId="0" fontId="3" fillId="0" borderId="17" xfId="0" applyNumberFormat="1" applyFont="1" applyBorder="1" applyAlignment="1" applyProtection="1">
      <alignment/>
      <protection/>
    </xf>
    <xf numFmtId="0" fontId="0" fillId="32" borderId="14" xfId="0" applyNumberFormat="1" applyFill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49" fontId="0" fillId="4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0" fillId="32" borderId="18" xfId="0" applyNumberFormat="1" applyFill="1" applyBorder="1" applyAlignment="1" applyProtection="1">
      <alignment horizontal="center"/>
      <protection locked="0"/>
    </xf>
    <xf numFmtId="0" fontId="0" fillId="4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4" borderId="14" xfId="0" applyNumberFormat="1" applyFill="1" applyBorder="1" applyAlignment="1">
      <alignment horizontal="center"/>
    </xf>
    <xf numFmtId="0" fontId="0" fillId="4" borderId="14" xfId="0" applyNumberFormat="1" applyFill="1" applyBorder="1" applyAlignment="1" applyProtection="1">
      <alignment horizontal="center"/>
      <protection locked="0"/>
    </xf>
    <xf numFmtId="0" fontId="0" fillId="5" borderId="14" xfId="0" applyNumberFormat="1" applyFill="1" applyBorder="1" applyAlignment="1">
      <alignment horizontal="center"/>
    </xf>
    <xf numFmtId="0" fontId="0" fillId="4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32" borderId="14" xfId="0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4" borderId="10" xfId="0" applyNumberFormat="1" applyFill="1" applyBorder="1" applyAlignment="1">
      <alignment horizontal="center"/>
    </xf>
    <xf numFmtId="0" fontId="0" fillId="4" borderId="10" xfId="0" applyNumberFormat="1" applyFill="1" applyBorder="1" applyAlignment="1" applyProtection="1">
      <alignment horizontal="center"/>
      <protection locked="0"/>
    </xf>
    <xf numFmtId="0" fontId="0" fillId="5" borderId="10" xfId="0" applyNumberFormat="1" applyFill="1" applyBorder="1" applyAlignment="1">
      <alignment horizontal="center"/>
    </xf>
    <xf numFmtId="0" fontId="0" fillId="0" borderId="25" xfId="0" applyNumberFormat="1" applyBorder="1" applyAlignment="1" applyProtection="1">
      <alignment/>
      <protection locked="0"/>
    </xf>
    <xf numFmtId="0" fontId="0" fillId="0" borderId="14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5" xfId="0" applyNumberFormat="1" applyBorder="1" applyAlignment="1" applyProtection="1">
      <alignment/>
      <protection/>
    </xf>
    <xf numFmtId="0" fontId="0" fillId="0" borderId="14" xfId="0" applyNumberForma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0" fontId="3" fillId="0" borderId="17" xfId="0" applyFont="1" applyBorder="1" applyAlignment="1" applyProtection="1">
      <alignment/>
      <protection/>
    </xf>
    <xf numFmtId="0" fontId="3" fillId="0" borderId="14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8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/>
    </xf>
    <xf numFmtId="0" fontId="19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 vertical="center" wrapText="1"/>
    </xf>
    <xf numFmtId="0" fontId="9" fillId="0" borderId="1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Alignment="1">
      <alignment horizontal="left" vertical="center"/>
    </xf>
    <xf numFmtId="0" fontId="19" fillId="0" borderId="26" xfId="0" applyFont="1" applyBorder="1" applyAlignment="1" applyProtection="1">
      <alignment/>
      <protection locked="0"/>
    </xf>
    <xf numFmtId="0" fontId="1" fillId="0" borderId="27" xfId="0" applyFont="1" applyBorder="1" applyAlignment="1">
      <alignment horizontal="center"/>
    </xf>
    <xf numFmtId="0" fontId="9" fillId="0" borderId="28" xfId="0" applyNumberFormat="1" applyFont="1" applyBorder="1" applyAlignment="1" applyProtection="1">
      <alignment horizontal="center"/>
      <protection/>
    </xf>
    <xf numFmtId="0" fontId="9" fillId="0" borderId="29" xfId="0" applyNumberFormat="1" applyFont="1" applyBorder="1" applyAlignment="1" applyProtection="1">
      <alignment horizontal="center"/>
      <protection/>
    </xf>
    <xf numFmtId="0" fontId="9" fillId="0" borderId="28" xfId="0" applyFont="1" applyBorder="1" applyAlignment="1">
      <alignment horizontal="center"/>
    </xf>
    <xf numFmtId="40" fontId="9" fillId="0" borderId="27" xfId="0" applyNumberFormat="1" applyFont="1" applyBorder="1" applyAlignment="1">
      <alignment horizontal="center"/>
    </xf>
    <xf numFmtId="40" fontId="9" fillId="0" borderId="10" xfId="0" applyNumberFormat="1" applyFont="1" applyBorder="1" applyAlignment="1">
      <alignment horizontal="center"/>
    </xf>
    <xf numFmtId="49" fontId="20" fillId="0" borderId="0" xfId="0" applyNumberFormat="1" applyFont="1" applyBorder="1" applyAlignment="1" applyProtection="1">
      <alignment horizontal="left"/>
      <protection locked="0"/>
    </xf>
    <xf numFmtId="49" fontId="21" fillId="0" borderId="0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>
      <alignment/>
    </xf>
    <xf numFmtId="0" fontId="22" fillId="0" borderId="0" xfId="0" applyFont="1" applyAlignment="1" applyProtection="1">
      <alignment/>
      <protection locked="0"/>
    </xf>
    <xf numFmtId="0" fontId="22" fillId="0" borderId="0" xfId="0" applyNumberFormat="1" applyFont="1" applyAlignment="1">
      <alignment horizontal="right"/>
    </xf>
    <xf numFmtId="49" fontId="21" fillId="0" borderId="0" xfId="0" applyNumberFormat="1" applyFont="1" applyBorder="1" applyAlignment="1" applyProtection="1">
      <alignment horizontal="left"/>
      <protection locked="0"/>
    </xf>
    <xf numFmtId="0" fontId="23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24" fillId="0" borderId="30" xfId="0" applyFont="1" applyBorder="1" applyAlignment="1">
      <alignment/>
    </xf>
    <xf numFmtId="0" fontId="24" fillId="0" borderId="0" xfId="0" applyFont="1" applyAlignment="1">
      <alignment/>
    </xf>
    <xf numFmtId="0" fontId="25" fillId="32" borderId="14" xfId="0" applyFont="1" applyFill="1" applyBorder="1" applyAlignment="1">
      <alignment horizontal="center"/>
    </xf>
    <xf numFmtId="0" fontId="25" fillId="32" borderId="18" xfId="0" applyFont="1" applyFill="1" applyBorder="1" applyAlignment="1">
      <alignment horizontal="center"/>
    </xf>
    <xf numFmtId="0" fontId="25" fillId="4" borderId="14" xfId="0" applyFont="1" applyFill="1" applyBorder="1" applyAlignment="1">
      <alignment horizontal="center"/>
    </xf>
    <xf numFmtId="4" fontId="25" fillId="0" borderId="10" xfId="0" applyNumberFormat="1" applyFont="1" applyBorder="1" applyAlignment="1" applyProtection="1">
      <alignment/>
      <protection/>
    </xf>
    <xf numFmtId="4" fontId="25" fillId="0" borderId="10" xfId="0" applyNumberFormat="1" applyFont="1" applyBorder="1" applyAlignment="1">
      <alignment/>
    </xf>
    <xf numFmtId="4" fontId="25" fillId="0" borderId="14" xfId="0" applyNumberFormat="1" applyFont="1" applyBorder="1" applyAlignment="1">
      <alignment/>
    </xf>
    <xf numFmtId="4" fontId="25" fillId="0" borderId="10" xfId="0" applyNumberFormat="1" applyFont="1" applyBorder="1" applyAlignment="1" applyProtection="1">
      <alignment/>
      <protection locked="0"/>
    </xf>
    <xf numFmtId="4" fontId="25" fillId="0" borderId="31" xfId="0" applyNumberFormat="1" applyFont="1" applyBorder="1" applyAlignment="1" applyProtection="1">
      <alignment/>
      <protection/>
    </xf>
    <xf numFmtId="4" fontId="25" fillId="0" borderId="31" xfId="0" applyNumberFormat="1" applyFont="1" applyBorder="1" applyAlignment="1" applyProtection="1">
      <alignment/>
      <protection locked="0"/>
    </xf>
    <xf numFmtId="4" fontId="25" fillId="0" borderId="15" xfId="0" applyNumberFormat="1" applyFont="1" applyBorder="1" applyAlignment="1">
      <alignment/>
    </xf>
    <xf numFmtId="4" fontId="25" fillId="0" borderId="32" xfId="0" applyNumberFormat="1" applyFont="1" applyBorder="1" applyAlignment="1">
      <alignment/>
    </xf>
    <xf numFmtId="4" fontId="25" fillId="0" borderId="33" xfId="0" applyNumberFormat="1" applyFont="1" applyBorder="1" applyAlignment="1">
      <alignment/>
    </xf>
    <xf numFmtId="0" fontId="25" fillId="4" borderId="13" xfId="0" applyFont="1" applyFill="1" applyBorder="1" applyAlignment="1">
      <alignment horizontal="center"/>
    </xf>
    <xf numFmtId="0" fontId="25" fillId="4" borderId="15" xfId="0" applyFont="1" applyFill="1" applyBorder="1" applyAlignment="1">
      <alignment horizontal="center"/>
    </xf>
    <xf numFmtId="4" fontId="25" fillId="0" borderId="12" xfId="0" applyNumberFormat="1" applyFont="1" applyBorder="1" applyAlignment="1" applyProtection="1">
      <alignment/>
      <protection/>
    </xf>
    <xf numFmtId="4" fontId="25" fillId="0" borderId="11" xfId="0" applyNumberFormat="1" applyFont="1" applyBorder="1" applyAlignment="1" applyProtection="1">
      <alignment/>
      <protection/>
    </xf>
    <xf numFmtId="4" fontId="25" fillId="0" borderId="12" xfId="0" applyNumberFormat="1" applyFont="1" applyBorder="1" applyAlignment="1" applyProtection="1">
      <alignment/>
      <protection locked="0"/>
    </xf>
    <xf numFmtId="4" fontId="25" fillId="0" borderId="11" xfId="0" applyNumberFormat="1" applyFont="1" applyBorder="1" applyAlignment="1" applyProtection="1">
      <alignment/>
      <protection locked="0"/>
    </xf>
    <xf numFmtId="4" fontId="25" fillId="0" borderId="16" xfId="0" applyNumberFormat="1" applyFont="1" applyBorder="1" applyAlignment="1" applyProtection="1">
      <alignment/>
      <protection locked="0"/>
    </xf>
    <xf numFmtId="4" fontId="25" fillId="0" borderId="17" xfId="0" applyNumberFormat="1" applyFont="1" applyBorder="1" applyAlignment="1" applyProtection="1">
      <alignment/>
      <protection locked="0"/>
    </xf>
    <xf numFmtId="4" fontId="25" fillId="0" borderId="22" xfId="0" applyNumberFormat="1" applyFont="1" applyBorder="1" applyAlignment="1" applyProtection="1">
      <alignment/>
      <protection locked="0"/>
    </xf>
    <xf numFmtId="0" fontId="25" fillId="32" borderId="34" xfId="0" applyFont="1" applyFill="1" applyBorder="1" applyAlignment="1">
      <alignment horizontal="center"/>
    </xf>
    <xf numFmtId="4" fontId="25" fillId="0" borderId="12" xfId="0" applyNumberFormat="1" applyFont="1" applyBorder="1" applyAlignment="1">
      <alignment/>
    </xf>
    <xf numFmtId="4" fontId="25" fillId="0" borderId="11" xfId="0" applyNumberFormat="1" applyFont="1" applyBorder="1" applyAlignment="1">
      <alignment/>
    </xf>
    <xf numFmtId="4" fontId="25" fillId="0" borderId="16" xfId="0" applyNumberFormat="1" applyFont="1" applyBorder="1" applyAlignment="1">
      <alignment/>
    </xf>
    <xf numFmtId="4" fontId="25" fillId="0" borderId="17" xfId="0" applyNumberFormat="1" applyFont="1" applyBorder="1" applyAlignment="1">
      <alignment/>
    </xf>
    <xf numFmtId="4" fontId="25" fillId="0" borderId="22" xfId="0" applyNumberFormat="1" applyFont="1" applyBorder="1" applyAlignment="1">
      <alignment/>
    </xf>
    <xf numFmtId="0" fontId="25" fillId="32" borderId="13" xfId="0" applyFont="1" applyFill="1" applyBorder="1" applyAlignment="1">
      <alignment horizontal="center"/>
    </xf>
    <xf numFmtId="0" fontId="25" fillId="32" borderId="15" xfId="0" applyFont="1" applyFill="1" applyBorder="1" applyAlignment="1">
      <alignment horizontal="center"/>
    </xf>
    <xf numFmtId="0" fontId="26" fillId="33" borderId="13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0" fontId="26" fillId="33" borderId="15" xfId="0" applyFont="1" applyFill="1" applyBorder="1" applyAlignment="1">
      <alignment horizontal="center"/>
    </xf>
    <xf numFmtId="4" fontId="25" fillId="0" borderId="25" xfId="0" applyNumberFormat="1" applyFont="1" applyBorder="1" applyAlignment="1" applyProtection="1">
      <alignment/>
      <protection/>
    </xf>
    <xf numFmtId="4" fontId="25" fillId="0" borderId="25" xfId="0" applyNumberFormat="1" applyFont="1" applyBorder="1" applyAlignment="1" applyProtection="1">
      <alignment/>
      <protection locked="0"/>
    </xf>
    <xf numFmtId="49" fontId="25" fillId="4" borderId="31" xfId="0" applyNumberFormat="1" applyFont="1" applyFill="1" applyBorder="1" applyAlignment="1">
      <alignment horizontal="center"/>
    </xf>
    <xf numFmtId="4" fontId="26" fillId="0" borderId="12" xfId="0" applyNumberFormat="1" applyFont="1" applyBorder="1" applyAlignment="1" applyProtection="1">
      <alignment/>
      <protection/>
    </xf>
    <xf numFmtId="4" fontId="26" fillId="0" borderId="10" xfId="0" applyNumberFormat="1" applyFont="1" applyBorder="1" applyAlignment="1" applyProtection="1">
      <alignment/>
      <protection/>
    </xf>
    <xf numFmtId="4" fontId="26" fillId="0" borderId="11" xfId="0" applyNumberFormat="1" applyFont="1" applyBorder="1" applyAlignment="1" applyProtection="1">
      <alignment/>
      <protection/>
    </xf>
    <xf numFmtId="4" fontId="26" fillId="0" borderId="25" xfId="0" applyNumberFormat="1" applyFont="1" applyBorder="1" applyAlignment="1" applyProtection="1">
      <alignment/>
      <protection/>
    </xf>
    <xf numFmtId="4" fontId="26" fillId="0" borderId="31" xfId="0" applyNumberFormat="1" applyFont="1" applyBorder="1" applyAlignment="1" applyProtection="1">
      <alignment/>
      <protection/>
    </xf>
    <xf numFmtId="4" fontId="26" fillId="0" borderId="12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26" fillId="0" borderId="11" xfId="0" applyNumberFormat="1" applyFont="1" applyBorder="1" applyAlignment="1">
      <alignment/>
    </xf>
    <xf numFmtId="4" fontId="26" fillId="0" borderId="14" xfId="0" applyNumberFormat="1" applyFont="1" applyBorder="1" applyAlignment="1">
      <alignment/>
    </xf>
    <xf numFmtId="4" fontId="26" fillId="0" borderId="15" xfId="0" applyNumberFormat="1" applyFont="1" applyBorder="1" applyAlignment="1">
      <alignment/>
    </xf>
    <xf numFmtId="49" fontId="26" fillId="4" borderId="31" xfId="0" applyNumberFormat="1" applyFont="1" applyFill="1" applyBorder="1" applyAlignment="1">
      <alignment horizontal="center"/>
    </xf>
    <xf numFmtId="4" fontId="26" fillId="0" borderId="12" xfId="0" applyNumberFormat="1" applyFont="1" applyBorder="1" applyAlignment="1" applyProtection="1">
      <alignment/>
      <protection locked="0"/>
    </xf>
    <xf numFmtId="4" fontId="26" fillId="0" borderId="10" xfId="0" applyNumberFormat="1" applyFont="1" applyBorder="1" applyAlignment="1" applyProtection="1">
      <alignment/>
      <protection locked="0"/>
    </xf>
    <xf numFmtId="4" fontId="26" fillId="0" borderId="11" xfId="0" applyNumberFormat="1" applyFont="1" applyBorder="1" applyAlignment="1" applyProtection="1">
      <alignment/>
      <protection locked="0"/>
    </xf>
    <xf numFmtId="4" fontId="26" fillId="0" borderId="25" xfId="0" applyNumberFormat="1" applyFont="1" applyBorder="1" applyAlignment="1" applyProtection="1">
      <alignment/>
      <protection locked="0"/>
    </xf>
    <xf numFmtId="4" fontId="26" fillId="0" borderId="31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6" fillId="0" borderId="17" xfId="0" applyFont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wrapText="1"/>
    </xf>
    <xf numFmtId="49" fontId="29" fillId="0" borderId="10" xfId="0" applyNumberFormat="1" applyFont="1" applyFill="1" applyBorder="1" applyAlignment="1">
      <alignment wrapText="1"/>
    </xf>
    <xf numFmtId="49" fontId="29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left" vertical="center" wrapText="1"/>
    </xf>
    <xf numFmtId="0" fontId="2" fillId="0" borderId="35" xfId="0" applyFont="1" applyBorder="1" applyAlignment="1" applyProtection="1">
      <alignment/>
      <protection locked="0"/>
    </xf>
    <xf numFmtId="49" fontId="27" fillId="0" borderId="10" xfId="0" applyNumberFormat="1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 wrapText="1"/>
    </xf>
    <xf numFmtId="0" fontId="28" fillId="0" borderId="36" xfId="0" applyFont="1" applyFill="1" applyBorder="1" applyAlignment="1">
      <alignment horizontal="center"/>
    </xf>
    <xf numFmtId="49" fontId="28" fillId="0" borderId="36" xfId="0" applyNumberFormat="1" applyFont="1" applyFill="1" applyBorder="1" applyAlignment="1">
      <alignment horizontal="center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29" fillId="0" borderId="36" xfId="0" applyFont="1" applyFill="1" applyBorder="1" applyAlignment="1">
      <alignment horizontal="center"/>
    </xf>
    <xf numFmtId="49" fontId="29" fillId="0" borderId="36" xfId="0" applyNumberFormat="1" applyFont="1" applyFill="1" applyBorder="1" applyAlignment="1">
      <alignment horizontal="center"/>
    </xf>
    <xf numFmtId="0" fontId="30" fillId="0" borderId="36" xfId="0" applyFont="1" applyBorder="1" applyAlignment="1" applyProtection="1">
      <alignment horizontal="center" vertical="center"/>
      <protection locked="0"/>
    </xf>
    <xf numFmtId="0" fontId="28" fillId="0" borderId="38" xfId="0" applyFont="1" applyFill="1" applyBorder="1" applyAlignment="1">
      <alignment horizontal="left" wrapText="1"/>
    </xf>
    <xf numFmtId="0" fontId="27" fillId="0" borderId="36" xfId="0" applyFont="1" applyFill="1" applyBorder="1" applyAlignment="1">
      <alignment horizontal="center"/>
    </xf>
    <xf numFmtId="49" fontId="27" fillId="0" borderId="36" xfId="0" applyNumberFormat="1" applyFont="1" applyFill="1" applyBorder="1" applyAlignment="1">
      <alignment horizontal="center"/>
    </xf>
    <xf numFmtId="0" fontId="18" fillId="0" borderId="36" xfId="0" applyFont="1" applyBorder="1" applyAlignment="1" applyProtection="1">
      <alignment horizontal="center" vertical="center"/>
      <protection locked="0"/>
    </xf>
    <xf numFmtId="0" fontId="34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17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49" fontId="17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179" fontId="18" fillId="0" borderId="10" xfId="0" applyNumberFormat="1" applyFont="1" applyBorder="1" applyAlignment="1" applyProtection="1">
      <alignment horizontal="center"/>
      <protection locked="0"/>
    </xf>
    <xf numFmtId="179" fontId="18" fillId="0" borderId="10" xfId="0" applyNumberFormat="1" applyFont="1" applyBorder="1" applyAlignment="1">
      <alignment horizontal="center"/>
    </xf>
    <xf numFmtId="179" fontId="18" fillId="0" borderId="10" xfId="0" applyNumberFormat="1" applyFont="1" applyBorder="1" applyAlignment="1" applyProtection="1">
      <alignment horizontal="center"/>
      <protection/>
    </xf>
    <xf numFmtId="179" fontId="18" fillId="0" borderId="10" xfId="0" applyNumberFormat="1" applyFont="1" applyBorder="1" applyAlignment="1">
      <alignment/>
    </xf>
    <xf numFmtId="179" fontId="9" fillId="0" borderId="10" xfId="0" applyNumberFormat="1" applyFont="1" applyBorder="1" applyAlignment="1" applyProtection="1">
      <alignment horizontal="center"/>
      <protection locked="0"/>
    </xf>
    <xf numFmtId="179" fontId="9" fillId="0" borderId="10" xfId="0" applyNumberFormat="1" applyFont="1" applyBorder="1" applyAlignment="1">
      <alignment horizontal="center"/>
    </xf>
    <xf numFmtId="179" fontId="9" fillId="0" borderId="10" xfId="0" applyNumberFormat="1" applyFont="1" applyBorder="1" applyAlignment="1" applyProtection="1">
      <alignment horizontal="center"/>
      <protection/>
    </xf>
    <xf numFmtId="179" fontId="30" fillId="0" borderId="10" xfId="0" applyNumberFormat="1" applyFont="1" applyBorder="1" applyAlignment="1" applyProtection="1">
      <alignment horizontal="center"/>
      <protection locked="0"/>
    </xf>
    <xf numFmtId="179" fontId="30" fillId="0" borderId="10" xfId="0" applyNumberFormat="1" applyFont="1" applyBorder="1" applyAlignment="1">
      <alignment horizontal="center"/>
    </xf>
    <xf numFmtId="179" fontId="30" fillId="0" borderId="10" xfId="0" applyNumberFormat="1" applyFont="1" applyBorder="1" applyAlignment="1" applyProtection="1">
      <alignment horizontal="center"/>
      <protection/>
    </xf>
    <xf numFmtId="179" fontId="32" fillId="0" borderId="10" xfId="0" applyNumberFormat="1" applyFont="1" applyBorder="1" applyAlignment="1" applyProtection="1">
      <alignment horizontal="center"/>
      <protection locked="0"/>
    </xf>
    <xf numFmtId="179" fontId="19" fillId="0" borderId="10" xfId="0" applyNumberFormat="1" applyFont="1" applyBorder="1" applyAlignment="1" applyProtection="1">
      <alignment horizontal="center"/>
      <protection locked="0"/>
    </xf>
    <xf numFmtId="179" fontId="31" fillId="0" borderId="10" xfId="0" applyNumberFormat="1" applyFont="1" applyBorder="1" applyAlignment="1" applyProtection="1">
      <alignment horizontal="center"/>
      <protection locked="0"/>
    </xf>
    <xf numFmtId="179" fontId="30" fillId="0" borderId="10" xfId="0" applyNumberFormat="1" applyFont="1" applyBorder="1" applyAlignment="1" applyProtection="1">
      <alignment horizontal="center" vertical="center"/>
      <protection locked="0"/>
    </xf>
    <xf numFmtId="179" fontId="18" fillId="0" borderId="10" xfId="0" applyNumberFormat="1" applyFont="1" applyBorder="1" applyAlignment="1" applyProtection="1">
      <alignment/>
      <protection locked="0"/>
    </xf>
    <xf numFmtId="179" fontId="9" fillId="0" borderId="10" xfId="0" applyNumberFormat="1" applyFont="1" applyBorder="1" applyAlignment="1" applyProtection="1">
      <alignment/>
      <protection locked="0"/>
    </xf>
    <xf numFmtId="179" fontId="18" fillId="0" borderId="10" xfId="0" applyNumberFormat="1" applyFont="1" applyBorder="1" applyAlignment="1" applyProtection="1">
      <alignment horizontal="center" vertical="center"/>
      <protection locked="0"/>
    </xf>
    <xf numFmtId="179" fontId="18" fillId="0" borderId="10" xfId="0" applyNumberFormat="1" applyFont="1" applyBorder="1" applyAlignment="1">
      <alignment horizontal="center" vertical="center"/>
    </xf>
    <xf numFmtId="179" fontId="18" fillId="0" borderId="10" xfId="0" applyNumberFormat="1" applyFont="1" applyBorder="1" applyAlignment="1" applyProtection="1">
      <alignment horizontal="center" vertical="center"/>
      <protection/>
    </xf>
    <xf numFmtId="179" fontId="9" fillId="0" borderId="10" xfId="0" applyNumberFormat="1" applyFont="1" applyBorder="1" applyAlignment="1" applyProtection="1">
      <alignment horizontal="center" vertical="center"/>
      <protection locked="0"/>
    </xf>
    <xf numFmtId="179" fontId="9" fillId="0" borderId="10" xfId="0" applyNumberFormat="1" applyFont="1" applyBorder="1" applyAlignment="1">
      <alignment horizontal="center" vertical="center"/>
    </xf>
    <xf numFmtId="179" fontId="9" fillId="0" borderId="10" xfId="0" applyNumberFormat="1" applyFont="1" applyBorder="1" applyAlignment="1" applyProtection="1">
      <alignment horizontal="center" vertical="center"/>
      <protection/>
    </xf>
    <xf numFmtId="179" fontId="30" fillId="0" borderId="10" xfId="0" applyNumberFormat="1" applyFont="1" applyBorder="1" applyAlignment="1">
      <alignment horizontal="center" vertical="center"/>
    </xf>
    <xf numFmtId="179" fontId="30" fillId="0" borderId="10" xfId="0" applyNumberFormat="1" applyFont="1" applyBorder="1" applyAlignment="1" applyProtection="1">
      <alignment horizontal="center" vertical="center"/>
      <protection/>
    </xf>
    <xf numFmtId="49" fontId="27" fillId="0" borderId="10" xfId="0" applyNumberFormat="1" applyFont="1" applyFill="1" applyBorder="1" applyAlignment="1">
      <alignment horizontal="center" vertical="center"/>
    </xf>
    <xf numFmtId="179" fontId="30" fillId="0" borderId="36" xfId="0" applyNumberFormat="1" applyFont="1" applyBorder="1" applyAlignment="1" applyProtection="1">
      <alignment horizontal="center" vertical="center"/>
      <protection locked="0"/>
    </xf>
    <xf numFmtId="179" fontId="9" fillId="0" borderId="36" xfId="0" applyNumberFormat="1" applyFont="1" applyBorder="1" applyAlignment="1" applyProtection="1">
      <alignment horizontal="center" vertical="center"/>
      <protection locked="0"/>
    </xf>
    <xf numFmtId="179" fontId="18" fillId="0" borderId="36" xfId="0" applyNumberFormat="1" applyFont="1" applyBorder="1" applyAlignment="1" applyProtection="1">
      <alignment horizontal="center" vertical="center"/>
      <protection locked="0"/>
    </xf>
    <xf numFmtId="179" fontId="33" fillId="0" borderId="10" xfId="0" applyNumberFormat="1" applyFont="1" applyBorder="1" applyAlignment="1">
      <alignment horizontal="center"/>
    </xf>
    <xf numFmtId="179" fontId="22" fillId="0" borderId="0" xfId="0" applyNumberFormat="1" applyFont="1" applyAlignment="1">
      <alignment/>
    </xf>
    <xf numFmtId="179" fontId="22" fillId="0" borderId="0" xfId="0" applyNumberFormat="1" applyFont="1" applyAlignment="1" applyProtection="1">
      <alignment/>
      <protection locked="0"/>
    </xf>
    <xf numFmtId="179" fontId="22" fillId="0" borderId="0" xfId="0" applyNumberFormat="1" applyFont="1" applyAlignment="1">
      <alignment horizontal="right"/>
    </xf>
    <xf numFmtId="4" fontId="25" fillId="0" borderId="24" xfId="0" applyNumberFormat="1" applyFont="1" applyBorder="1" applyAlignment="1" applyProtection="1">
      <alignment/>
      <protection locked="0"/>
    </xf>
    <xf numFmtId="4" fontId="26" fillId="0" borderId="18" xfId="0" applyNumberFormat="1" applyFont="1" applyBorder="1" applyAlignment="1">
      <alignment/>
    </xf>
    <xf numFmtId="4" fontId="25" fillId="0" borderId="18" xfId="0" applyNumberFormat="1" applyFont="1" applyBorder="1" applyAlignment="1">
      <alignment/>
    </xf>
    <xf numFmtId="4" fontId="25" fillId="0" borderId="39" xfId="0" applyNumberFormat="1" applyFont="1" applyBorder="1" applyAlignment="1">
      <alignment/>
    </xf>
    <xf numFmtId="0" fontId="25" fillId="4" borderId="40" xfId="0" applyFont="1" applyFill="1" applyBorder="1" applyAlignment="1">
      <alignment horizontal="center"/>
    </xf>
    <xf numFmtId="0" fontId="25" fillId="4" borderId="41" xfId="0" applyFont="1" applyFill="1" applyBorder="1" applyAlignment="1">
      <alignment horizontal="center"/>
    </xf>
    <xf numFmtId="0" fontId="25" fillId="4" borderId="42" xfId="0" applyFont="1" applyFill="1" applyBorder="1" applyAlignment="1">
      <alignment horizontal="center"/>
    </xf>
    <xf numFmtId="0" fontId="26" fillId="33" borderId="18" xfId="0" applyFont="1" applyFill="1" applyBorder="1" applyAlignment="1">
      <alignment horizontal="center"/>
    </xf>
    <xf numFmtId="4" fontId="26" fillId="0" borderId="10" xfId="0" applyNumberFormat="1" applyFont="1" applyFill="1" applyBorder="1" applyAlignment="1" applyProtection="1">
      <alignment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5" fillId="4" borderId="43" xfId="0" applyFont="1" applyFill="1" applyBorder="1" applyAlignment="1">
      <alignment horizontal="center" vertical="center"/>
    </xf>
    <xf numFmtId="0" fontId="25" fillId="34" borderId="44" xfId="0" applyFont="1" applyFill="1" applyBorder="1" applyAlignment="1">
      <alignment horizontal="center" vertical="center"/>
    </xf>
    <xf numFmtId="0" fontId="25" fillId="34" borderId="45" xfId="0" applyFont="1" applyFill="1" applyBorder="1" applyAlignment="1">
      <alignment horizontal="center" vertical="center"/>
    </xf>
    <xf numFmtId="0" fontId="25" fillId="34" borderId="46" xfId="0" applyFont="1" applyFill="1" applyBorder="1" applyAlignment="1">
      <alignment horizontal="center" vertical="center"/>
    </xf>
    <xf numFmtId="0" fontId="25" fillId="4" borderId="35" xfId="0" applyFont="1" applyFill="1" applyBorder="1" applyAlignment="1">
      <alignment horizontal="center" vertical="center"/>
    </xf>
    <xf numFmtId="0" fontId="25" fillId="4" borderId="28" xfId="0" applyFont="1" applyFill="1" applyBorder="1" applyAlignment="1">
      <alignment horizontal="center" vertical="center"/>
    </xf>
    <xf numFmtId="0" fontId="25" fillId="4" borderId="47" xfId="0" applyFont="1" applyFill="1" applyBorder="1" applyAlignment="1">
      <alignment horizontal="center"/>
    </xf>
    <xf numFmtId="4" fontId="26" fillId="0" borderId="48" xfId="0" applyNumberFormat="1" applyFont="1" applyBorder="1" applyAlignment="1" applyProtection="1">
      <alignment/>
      <protection/>
    </xf>
    <xf numFmtId="4" fontId="25" fillId="0" borderId="48" xfId="0" applyNumberFormat="1" applyFont="1" applyBorder="1" applyAlignment="1" applyProtection="1">
      <alignment/>
      <protection/>
    </xf>
    <xf numFmtId="0" fontId="28" fillId="0" borderId="10" xfId="0" applyNumberFormat="1" applyFont="1" applyFill="1" applyBorder="1" applyAlignment="1">
      <alignment wrapText="1"/>
    </xf>
    <xf numFmtId="179" fontId="37" fillId="0" borderId="10" xfId="0" applyNumberFormat="1" applyFont="1" applyBorder="1" applyAlignment="1" applyProtection="1">
      <alignment horizontal="center"/>
      <protection/>
    </xf>
    <xf numFmtId="49" fontId="38" fillId="0" borderId="0" xfId="0" applyNumberFormat="1" applyFont="1" applyAlignment="1">
      <alignment/>
    </xf>
    <xf numFmtId="0" fontId="1" fillId="0" borderId="0" xfId="0" applyFont="1" applyAlignment="1">
      <alignment/>
    </xf>
    <xf numFmtId="0" fontId="25" fillId="4" borderId="34" xfId="0" applyFont="1" applyFill="1" applyBorder="1" applyAlignment="1">
      <alignment horizontal="center"/>
    </xf>
    <xf numFmtId="4" fontId="26" fillId="0" borderId="43" xfId="0" applyNumberFormat="1" applyFont="1" applyBorder="1" applyAlignment="1" applyProtection="1">
      <alignment/>
      <protection/>
    </xf>
    <xf numFmtId="0" fontId="25" fillId="4" borderId="49" xfId="0" applyFont="1" applyFill="1" applyBorder="1" applyAlignment="1">
      <alignment horizontal="center"/>
    </xf>
    <xf numFmtId="4" fontId="25" fillId="0" borderId="50" xfId="0" applyNumberFormat="1" applyFont="1" applyBorder="1" applyAlignment="1" applyProtection="1">
      <alignment/>
      <protection locked="0"/>
    </xf>
    <xf numFmtId="4" fontId="25" fillId="0" borderId="43" xfId="0" applyNumberFormat="1" applyFont="1" applyBorder="1" applyAlignment="1" applyProtection="1">
      <alignment/>
      <protection/>
    </xf>
    <xf numFmtId="4" fontId="26" fillId="0" borderId="43" xfId="0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25" fillId="0" borderId="48" xfId="0" applyNumberFormat="1" applyFont="1" applyBorder="1" applyAlignment="1" applyProtection="1">
      <alignment/>
      <protection locked="0"/>
    </xf>
    <xf numFmtId="4" fontId="26" fillId="0" borderId="48" xfId="0" applyNumberFormat="1" applyFont="1" applyBorder="1" applyAlignment="1" applyProtection="1">
      <alignment/>
      <protection locked="0"/>
    </xf>
    <xf numFmtId="0" fontId="3" fillId="0" borderId="41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/>
    </xf>
    <xf numFmtId="0" fontId="19" fillId="0" borderId="37" xfId="0" applyFont="1" applyBorder="1" applyAlignment="1" applyProtection="1">
      <alignment/>
      <protection locked="0"/>
    </xf>
    <xf numFmtId="0" fontId="3" fillId="0" borderId="40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center" vertical="center"/>
      <protection locked="0"/>
    </xf>
    <xf numFmtId="179" fontId="30" fillId="0" borderId="36" xfId="0" applyNumberFormat="1" applyFont="1" applyBorder="1" applyAlignment="1">
      <alignment horizontal="center"/>
    </xf>
    <xf numFmtId="179" fontId="30" fillId="0" borderId="0" xfId="0" applyNumberFormat="1" applyFont="1" applyBorder="1" applyAlignment="1">
      <alignment horizontal="center"/>
    </xf>
    <xf numFmtId="49" fontId="28" fillId="0" borderId="10" xfId="0" applyNumberFormat="1" applyFont="1" applyFill="1" applyBorder="1" applyAlignment="1">
      <alignment horizontal="left" wrapText="1"/>
    </xf>
    <xf numFmtId="0" fontId="39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179" fontId="37" fillId="0" borderId="10" xfId="0" applyNumberFormat="1" applyFont="1" applyBorder="1" applyAlignment="1" applyProtection="1">
      <alignment horizontal="center"/>
      <protection locked="0"/>
    </xf>
    <xf numFmtId="179" fontId="37" fillId="0" borderId="10" xfId="0" applyNumberFormat="1" applyFont="1" applyBorder="1" applyAlignment="1">
      <alignment horizontal="center"/>
    </xf>
    <xf numFmtId="49" fontId="17" fillId="0" borderId="53" xfId="0" applyNumberFormat="1" applyFont="1" applyBorder="1" applyAlignment="1" applyProtection="1">
      <alignment horizontal="center"/>
      <protection locked="0"/>
    </xf>
    <xf numFmtId="49" fontId="17" fillId="0" borderId="48" xfId="0" applyNumberFormat="1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/>
      <protection locked="0"/>
    </xf>
    <xf numFmtId="0" fontId="0" fillId="0" borderId="54" xfId="0" applyFont="1" applyBorder="1" applyAlignment="1" applyProtection="1">
      <alignment horizontal="center"/>
      <protection locked="0"/>
    </xf>
    <xf numFmtId="49" fontId="17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25" fillId="32" borderId="10" xfId="0" applyFont="1" applyFill="1" applyBorder="1" applyAlignment="1">
      <alignment horizontal="center"/>
    </xf>
    <xf numFmtId="0" fontId="3" fillId="0" borderId="5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5" xfId="0" applyFont="1" applyBorder="1" applyAlignment="1" applyProtection="1">
      <alignment horizontal="center"/>
      <protection locked="0"/>
    </xf>
    <xf numFmtId="0" fontId="3" fillId="0" borderId="5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9" xfId="0" applyFont="1" applyBorder="1" applyAlignment="1" applyProtection="1">
      <alignment horizontal="center"/>
      <protection locked="0"/>
    </xf>
    <xf numFmtId="0" fontId="3" fillId="0" borderId="60" xfId="0" applyFont="1" applyBorder="1" applyAlignment="1" applyProtection="1">
      <alignment horizontal="center"/>
      <protection locked="0"/>
    </xf>
    <xf numFmtId="0" fontId="3" fillId="0" borderId="6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0" fillId="34" borderId="31" xfId="0" applyNumberFormat="1" applyFill="1" applyBorder="1" applyAlignment="1">
      <alignment horizontal="center"/>
    </xf>
    <xf numFmtId="0" fontId="0" fillId="34" borderId="25" xfId="0" applyNumberFormat="1" applyFill="1" applyBorder="1" applyAlignment="1">
      <alignment horizontal="center"/>
    </xf>
    <xf numFmtId="0" fontId="0" fillId="4" borderId="31" xfId="0" applyNumberFormat="1" applyFill="1" applyBorder="1" applyAlignment="1">
      <alignment horizontal="center"/>
    </xf>
    <xf numFmtId="0" fontId="0" fillId="4" borderId="25" xfId="0" applyNumberFormat="1" applyFill="1" applyBorder="1" applyAlignment="1">
      <alignment horizontal="center"/>
    </xf>
    <xf numFmtId="0" fontId="0" fillId="4" borderId="36" xfId="0" applyNumberFormat="1" applyFont="1" applyFill="1" applyBorder="1" applyAlignment="1">
      <alignment horizontal="center" vertical="center"/>
    </xf>
    <xf numFmtId="0" fontId="0" fillId="4" borderId="41" xfId="0" applyNumberFormat="1" applyFont="1" applyFill="1" applyBorder="1" applyAlignment="1">
      <alignment horizontal="center" vertical="center"/>
    </xf>
    <xf numFmtId="0" fontId="0" fillId="4" borderId="14" xfId="0" applyNumberFormat="1" applyFont="1" applyFill="1" applyBorder="1" applyAlignment="1">
      <alignment horizontal="center" vertical="center"/>
    </xf>
    <xf numFmtId="0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18" xfId="0" applyNumberFormat="1" applyFont="1" applyFill="1" applyBorder="1" applyAlignment="1" applyProtection="1">
      <alignment horizontal="center"/>
      <protection locked="0"/>
    </xf>
    <xf numFmtId="0" fontId="0" fillId="32" borderId="64" xfId="0" applyNumberFormat="1" applyFont="1" applyFill="1" applyBorder="1" applyAlignment="1" applyProtection="1">
      <alignment horizontal="center"/>
      <protection locked="0"/>
    </xf>
    <xf numFmtId="0" fontId="0" fillId="32" borderId="38" xfId="0" applyNumberFormat="1" applyFont="1" applyFill="1" applyBorder="1" applyAlignment="1" applyProtection="1">
      <alignment horizontal="center"/>
      <protection locked="0"/>
    </xf>
    <xf numFmtId="0" fontId="0" fillId="32" borderId="64" xfId="0" applyNumberFormat="1" applyFill="1" applyBorder="1" applyAlignment="1" applyProtection="1">
      <alignment horizontal="center" vertical="center"/>
      <protection locked="0"/>
    </xf>
    <xf numFmtId="0" fontId="0" fillId="32" borderId="38" xfId="0" applyNumberFormat="1" applyFill="1" applyBorder="1" applyAlignment="1" applyProtection="1">
      <alignment horizontal="center" vertical="center"/>
      <protection locked="0"/>
    </xf>
    <xf numFmtId="0" fontId="0" fillId="32" borderId="34" xfId="0" applyNumberFormat="1" applyFill="1" applyBorder="1" applyAlignment="1" applyProtection="1">
      <alignment horizontal="center" vertical="center"/>
      <protection locked="0"/>
    </xf>
    <xf numFmtId="0" fontId="0" fillId="32" borderId="18" xfId="0" applyNumberFormat="1" applyFill="1" applyBorder="1" applyAlignment="1" applyProtection="1">
      <alignment horizontal="center" vertical="center"/>
      <protection locked="0"/>
    </xf>
    <xf numFmtId="0" fontId="0" fillId="5" borderId="64" xfId="0" applyNumberFormat="1" applyFill="1" applyBorder="1" applyAlignment="1">
      <alignment horizontal="center"/>
    </xf>
    <xf numFmtId="0" fontId="0" fillId="5" borderId="38" xfId="0" applyNumberFormat="1" applyFill="1" applyBorder="1" applyAlignment="1">
      <alignment horizontal="center"/>
    </xf>
    <xf numFmtId="0" fontId="0" fillId="5" borderId="31" xfId="0" applyNumberFormat="1" applyFill="1" applyBorder="1" applyAlignment="1">
      <alignment horizontal="center"/>
    </xf>
    <xf numFmtId="0" fontId="0" fillId="5" borderId="25" xfId="0" applyNumberFormat="1" applyFill="1" applyBorder="1" applyAlignment="1">
      <alignment horizontal="center"/>
    </xf>
    <xf numFmtId="0" fontId="0" fillId="34" borderId="31" xfId="0" applyNumberFormat="1" applyFill="1" applyBorder="1" applyAlignment="1" applyProtection="1">
      <alignment horizontal="center"/>
      <protection locked="0"/>
    </xf>
    <xf numFmtId="0" fontId="0" fillId="34" borderId="25" xfId="0" applyNumberFormat="1" applyFill="1" applyBorder="1" applyAlignment="1" applyProtection="1">
      <alignment horizontal="center"/>
      <protection locked="0"/>
    </xf>
    <xf numFmtId="0" fontId="0" fillId="4" borderId="31" xfId="0" applyNumberFormat="1" applyFill="1" applyBorder="1" applyAlignment="1" applyProtection="1">
      <alignment horizontal="center"/>
      <protection locked="0"/>
    </xf>
    <xf numFmtId="0" fontId="0" fillId="4" borderId="25" xfId="0" applyNumberFormat="1" applyFill="1" applyBorder="1" applyAlignment="1" applyProtection="1">
      <alignment horizontal="center"/>
      <protection locked="0"/>
    </xf>
    <xf numFmtId="0" fontId="7" fillId="4" borderId="10" xfId="0" applyNumberFormat="1" applyFont="1" applyFill="1" applyBorder="1" applyAlignment="1">
      <alignment horizontal="center" vertical="center"/>
    </xf>
    <xf numFmtId="0" fontId="0" fillId="32" borderId="37" xfId="0" applyNumberFormat="1" applyFill="1" applyBorder="1" applyAlignment="1" applyProtection="1">
      <alignment horizontal="center"/>
      <protection locked="0"/>
    </xf>
    <xf numFmtId="0" fontId="0" fillId="32" borderId="38" xfId="0" applyNumberFormat="1" applyFill="1" applyBorder="1" applyAlignment="1" applyProtection="1">
      <alignment horizontal="center"/>
      <protection locked="0"/>
    </xf>
    <xf numFmtId="0" fontId="0" fillId="32" borderId="30" xfId="0" applyNumberFormat="1" applyFill="1" applyBorder="1" applyAlignment="1" applyProtection="1">
      <alignment horizontal="center"/>
      <protection locked="0"/>
    </xf>
    <xf numFmtId="0" fontId="0" fillId="32" borderId="18" xfId="0" applyNumberFormat="1" applyFill="1" applyBorder="1" applyAlignment="1" applyProtection="1">
      <alignment horizontal="center"/>
      <protection locked="0"/>
    </xf>
    <xf numFmtId="0" fontId="0" fillId="34" borderId="64" xfId="0" applyNumberFormat="1" applyFill="1" applyBorder="1" applyAlignment="1">
      <alignment horizontal="center"/>
    </xf>
    <xf numFmtId="0" fontId="0" fillId="34" borderId="38" xfId="0" applyNumberFormat="1" applyFill="1" applyBorder="1" applyAlignment="1">
      <alignment horizontal="center"/>
    </xf>
    <xf numFmtId="0" fontId="0" fillId="32" borderId="64" xfId="0" applyNumberFormat="1" applyFill="1" applyBorder="1" applyAlignment="1" applyProtection="1">
      <alignment horizontal="center"/>
      <protection locked="0"/>
    </xf>
    <xf numFmtId="0" fontId="0" fillId="32" borderId="34" xfId="0" applyNumberFormat="1" applyFill="1" applyBorder="1" applyAlignment="1" applyProtection="1">
      <alignment horizontal="center"/>
      <protection locked="0"/>
    </xf>
    <xf numFmtId="0" fontId="0" fillId="0" borderId="17" xfId="0" applyFont="1" applyBorder="1" applyAlignment="1">
      <alignment horizontal="center" wrapText="1"/>
    </xf>
    <xf numFmtId="0" fontId="3" fillId="0" borderId="55" xfId="0" applyFont="1" applyBorder="1" applyAlignment="1">
      <alignment horizontal="center" vertical="center"/>
    </xf>
    <xf numFmtId="0" fontId="0" fillId="0" borderId="17" xfId="0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49" fontId="0" fillId="5" borderId="31" xfId="0" applyNumberFormat="1" applyFill="1" applyBorder="1" applyAlignment="1">
      <alignment horizontal="center"/>
    </xf>
    <xf numFmtId="49" fontId="0" fillId="5" borderId="35" xfId="0" applyNumberFormat="1" applyFill="1" applyBorder="1" applyAlignment="1">
      <alignment horizontal="center"/>
    </xf>
    <xf numFmtId="49" fontId="0" fillId="5" borderId="25" xfId="0" applyNumberFormat="1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32" borderId="64" xfId="0" applyFill="1" applyBorder="1" applyAlignment="1" applyProtection="1">
      <alignment horizontal="center" vertical="center"/>
      <protection locked="0"/>
    </xf>
    <xf numFmtId="0" fontId="0" fillId="32" borderId="37" xfId="0" applyFill="1" applyBorder="1" applyAlignment="1" applyProtection="1">
      <alignment horizontal="center" vertical="center"/>
      <protection locked="0"/>
    </xf>
    <xf numFmtId="0" fontId="0" fillId="32" borderId="38" xfId="0" applyFill="1" applyBorder="1" applyAlignment="1" applyProtection="1">
      <alignment horizontal="center" vertical="center"/>
      <protection locked="0"/>
    </xf>
    <xf numFmtId="0" fontId="0" fillId="32" borderId="34" xfId="0" applyFill="1" applyBorder="1" applyAlignment="1" applyProtection="1">
      <alignment horizontal="center" vertical="center"/>
      <protection locked="0"/>
    </xf>
    <xf numFmtId="0" fontId="0" fillId="32" borderId="30" xfId="0" applyFill="1" applyBorder="1" applyAlignment="1" applyProtection="1">
      <alignment horizontal="center" vertical="center"/>
      <protection locked="0"/>
    </xf>
    <xf numFmtId="0" fontId="0" fillId="32" borderId="18" xfId="0" applyFill="1" applyBorder="1" applyAlignment="1" applyProtection="1">
      <alignment horizontal="center" vertical="center"/>
      <protection locked="0"/>
    </xf>
    <xf numFmtId="49" fontId="0" fillId="34" borderId="31" xfId="0" applyNumberFormat="1" applyFill="1" applyBorder="1" applyAlignment="1" applyProtection="1">
      <alignment horizontal="center"/>
      <protection locked="0"/>
    </xf>
    <xf numFmtId="49" fontId="0" fillId="34" borderId="35" xfId="0" applyNumberFormat="1" applyFill="1" applyBorder="1" applyAlignment="1" applyProtection="1">
      <alignment horizontal="center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4" borderId="31" xfId="0" applyFill="1" applyBorder="1" applyAlignment="1" applyProtection="1">
      <alignment horizontal="center"/>
      <protection locked="0"/>
    </xf>
    <xf numFmtId="0" fontId="0" fillId="4" borderId="35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49" fontId="0" fillId="4" borderId="36" xfId="0" applyNumberFormat="1" applyFont="1" applyFill="1" applyBorder="1" applyAlignment="1">
      <alignment horizontal="center" vertical="center"/>
    </xf>
    <xf numFmtId="49" fontId="0" fillId="4" borderId="41" xfId="0" applyNumberFormat="1" applyFont="1" applyFill="1" applyBorder="1" applyAlignment="1">
      <alignment horizontal="center" vertical="center"/>
    </xf>
    <xf numFmtId="49" fontId="0" fillId="4" borderId="14" xfId="0" applyNumberFormat="1" applyFont="1" applyFill="1" applyBorder="1" applyAlignment="1">
      <alignment horizontal="center" vertical="center"/>
    </xf>
    <xf numFmtId="49" fontId="0" fillId="34" borderId="31" xfId="0" applyNumberFormat="1" applyFill="1" applyBorder="1" applyAlignment="1">
      <alignment horizontal="center"/>
    </xf>
    <xf numFmtId="49" fontId="0" fillId="34" borderId="35" xfId="0" applyNumberFormat="1" applyFill="1" applyBorder="1" applyAlignment="1">
      <alignment horizontal="center"/>
    </xf>
    <xf numFmtId="49" fontId="0" fillId="34" borderId="25" xfId="0" applyNumberFormat="1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32" borderId="34" xfId="0" applyFill="1" applyBorder="1" applyAlignment="1" applyProtection="1">
      <alignment horizontal="center"/>
      <protection locked="0"/>
    </xf>
    <xf numFmtId="0" fontId="0" fillId="32" borderId="30" xfId="0" applyFill="1" applyBorder="1" applyAlignment="1" applyProtection="1">
      <alignment horizontal="center"/>
      <protection locked="0"/>
    </xf>
    <xf numFmtId="0" fontId="0" fillId="32" borderId="18" xfId="0" applyFill="1" applyBorder="1" applyAlignment="1" applyProtection="1">
      <alignment horizontal="center"/>
      <protection locked="0"/>
    </xf>
    <xf numFmtId="0" fontId="0" fillId="32" borderId="64" xfId="0" applyFill="1" applyBorder="1" applyAlignment="1" applyProtection="1">
      <alignment horizontal="center"/>
      <protection locked="0"/>
    </xf>
    <xf numFmtId="0" fontId="0" fillId="32" borderId="37" xfId="0" applyFill="1" applyBorder="1" applyAlignment="1" applyProtection="1">
      <alignment horizontal="center"/>
      <protection locked="0"/>
    </xf>
    <xf numFmtId="0" fontId="0" fillId="32" borderId="38" xfId="0" applyFill="1" applyBorder="1" applyAlignment="1" applyProtection="1">
      <alignment horizontal="center"/>
      <protection locked="0"/>
    </xf>
    <xf numFmtId="49" fontId="7" fillId="4" borderId="10" xfId="0" applyNumberFormat="1" applyFont="1" applyFill="1" applyBorder="1" applyAlignment="1">
      <alignment horizontal="center" vertical="center"/>
    </xf>
    <xf numFmtId="49" fontId="0" fillId="34" borderId="31" xfId="0" applyNumberFormat="1" applyFill="1" applyBorder="1" applyAlignment="1" applyProtection="1">
      <alignment horizontal="center"/>
      <protection/>
    </xf>
    <xf numFmtId="49" fontId="0" fillId="34" borderId="35" xfId="0" applyNumberFormat="1" applyFill="1" applyBorder="1" applyAlignment="1" applyProtection="1">
      <alignment horizontal="center"/>
      <protection/>
    </xf>
    <xf numFmtId="49" fontId="0" fillId="34" borderId="25" xfId="0" applyNumberFormat="1" applyFill="1" applyBorder="1" applyAlignment="1" applyProtection="1">
      <alignment horizontal="center"/>
      <protection/>
    </xf>
    <xf numFmtId="0" fontId="0" fillId="4" borderId="31" xfId="0" applyFill="1" applyBorder="1" applyAlignment="1" applyProtection="1">
      <alignment horizontal="center"/>
      <protection/>
    </xf>
    <xf numFmtId="0" fontId="0" fillId="4" borderId="35" xfId="0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49" fontId="0" fillId="5" borderId="31" xfId="0" applyNumberFormat="1" applyFill="1" applyBorder="1" applyAlignment="1" applyProtection="1">
      <alignment horizontal="center"/>
      <protection/>
    </xf>
    <xf numFmtId="49" fontId="0" fillId="5" borderId="35" xfId="0" applyNumberFormat="1" applyFill="1" applyBorder="1" applyAlignment="1" applyProtection="1">
      <alignment horizontal="center"/>
      <protection/>
    </xf>
    <xf numFmtId="49" fontId="0" fillId="5" borderId="25" xfId="0" applyNumberFormat="1" applyFill="1" applyBorder="1" applyAlignment="1" applyProtection="1">
      <alignment horizontal="center"/>
      <protection/>
    </xf>
    <xf numFmtId="0" fontId="0" fillId="5" borderId="31" xfId="0" applyFill="1" applyBorder="1" applyAlignment="1" applyProtection="1">
      <alignment horizontal="center"/>
      <protection/>
    </xf>
    <xf numFmtId="0" fontId="0" fillId="5" borderId="35" xfId="0" applyFill="1" applyBorder="1" applyAlignment="1" applyProtection="1">
      <alignment horizontal="center"/>
      <protection/>
    </xf>
    <xf numFmtId="0" fontId="0" fillId="5" borderId="25" xfId="0" applyFill="1" applyBorder="1" applyAlignment="1" applyProtection="1">
      <alignment horizontal="center"/>
      <protection/>
    </xf>
    <xf numFmtId="0" fontId="25" fillId="32" borderId="65" xfId="0" applyFont="1" applyFill="1" applyBorder="1" applyAlignment="1">
      <alignment horizontal="center" vertical="center"/>
    </xf>
    <xf numFmtId="0" fontId="25" fillId="32" borderId="51" xfId="0" applyFont="1" applyFill="1" applyBorder="1" applyAlignment="1">
      <alignment horizontal="center" vertical="center"/>
    </xf>
    <xf numFmtId="0" fontId="25" fillId="32" borderId="27" xfId="0" applyFont="1" applyFill="1" applyBorder="1" applyAlignment="1">
      <alignment horizontal="center" vertical="center"/>
    </xf>
    <xf numFmtId="0" fontId="25" fillId="32" borderId="66" xfId="0" applyFont="1" applyFill="1" applyBorder="1" applyAlignment="1">
      <alignment horizontal="center" vertical="center"/>
    </xf>
    <xf numFmtId="0" fontId="25" fillId="32" borderId="30" xfId="0" applyFont="1" applyFill="1" applyBorder="1" applyAlignment="1">
      <alignment horizontal="center" vertical="center"/>
    </xf>
    <xf numFmtId="0" fontId="25" fillId="32" borderId="67" xfId="0" applyFont="1" applyFill="1" applyBorder="1" applyAlignment="1">
      <alignment horizontal="center" vertical="center"/>
    </xf>
    <xf numFmtId="49" fontId="26" fillId="3" borderId="45" xfId="0" applyNumberFormat="1" applyFont="1" applyFill="1" applyBorder="1" applyAlignment="1">
      <alignment horizontal="center"/>
    </xf>
    <xf numFmtId="49" fontId="26" fillId="3" borderId="46" xfId="0" applyNumberFormat="1" applyFont="1" applyFill="1" applyBorder="1" applyAlignment="1">
      <alignment horizontal="center"/>
    </xf>
    <xf numFmtId="0" fontId="26" fillId="33" borderId="35" xfId="0" applyFont="1" applyFill="1" applyBorder="1" applyAlignment="1">
      <alignment horizontal="center"/>
    </xf>
    <xf numFmtId="0" fontId="26" fillId="33" borderId="28" xfId="0" applyFont="1" applyFill="1" applyBorder="1" applyAlignment="1">
      <alignment horizontal="center"/>
    </xf>
    <xf numFmtId="49" fontId="25" fillId="34" borderId="44" xfId="0" applyNumberFormat="1" applyFont="1" applyFill="1" applyBorder="1" applyAlignment="1">
      <alignment horizontal="center"/>
    </xf>
    <xf numFmtId="49" fontId="25" fillId="34" borderId="45" xfId="0" applyNumberFormat="1" applyFont="1" applyFill="1" applyBorder="1" applyAlignment="1">
      <alignment horizontal="center"/>
    </xf>
    <xf numFmtId="49" fontId="25" fillId="34" borderId="46" xfId="0" applyNumberFormat="1" applyFont="1" applyFill="1" applyBorder="1" applyAlignment="1">
      <alignment horizontal="center"/>
    </xf>
    <xf numFmtId="0" fontId="25" fillId="4" borderId="43" xfId="0" applyFont="1" applyFill="1" applyBorder="1" applyAlignment="1">
      <alignment horizontal="center"/>
    </xf>
    <xf numFmtId="0" fontId="25" fillId="4" borderId="35" xfId="0" applyFont="1" applyFill="1" applyBorder="1" applyAlignment="1">
      <alignment horizontal="center"/>
    </xf>
    <xf numFmtId="0" fontId="25" fillId="4" borderId="28" xfId="0" applyFont="1" applyFill="1" applyBorder="1" applyAlignment="1">
      <alignment horizontal="center"/>
    </xf>
    <xf numFmtId="0" fontId="25" fillId="4" borderId="43" xfId="0" applyFont="1" applyFill="1" applyBorder="1" applyAlignment="1" applyProtection="1">
      <alignment horizontal="center"/>
      <protection locked="0"/>
    </xf>
    <xf numFmtId="0" fontId="25" fillId="4" borderId="35" xfId="0" applyFont="1" applyFill="1" applyBorder="1" applyAlignment="1" applyProtection="1">
      <alignment horizontal="center"/>
      <protection locked="0"/>
    </xf>
    <xf numFmtId="0" fontId="25" fillId="4" borderId="28" xfId="0" applyFont="1" applyFill="1" applyBorder="1" applyAlignment="1" applyProtection="1">
      <alignment horizontal="center"/>
      <protection locked="0"/>
    </xf>
    <xf numFmtId="0" fontId="25" fillId="34" borderId="45" xfId="0" applyFont="1" applyFill="1" applyBorder="1" applyAlignment="1">
      <alignment horizontal="center" vertical="center"/>
    </xf>
    <xf numFmtId="0" fontId="25" fillId="4" borderId="35" xfId="0" applyFont="1" applyFill="1" applyBorder="1" applyAlignment="1">
      <alignment horizontal="center" vertical="center"/>
    </xf>
    <xf numFmtId="49" fontId="26" fillId="33" borderId="44" xfId="0" applyNumberFormat="1" applyFont="1" applyFill="1" applyBorder="1" applyAlignment="1">
      <alignment horizontal="center"/>
    </xf>
    <xf numFmtId="49" fontId="26" fillId="33" borderId="45" xfId="0" applyNumberFormat="1" applyFont="1" applyFill="1" applyBorder="1" applyAlignment="1">
      <alignment horizontal="center"/>
    </xf>
    <xf numFmtId="49" fontId="26" fillId="33" borderId="46" xfId="0" applyNumberFormat="1" applyFont="1" applyFill="1" applyBorder="1" applyAlignment="1">
      <alignment horizontal="center"/>
    </xf>
    <xf numFmtId="0" fontId="26" fillId="33" borderId="43" xfId="0" applyFont="1" applyFill="1" applyBorder="1" applyAlignment="1">
      <alignment horizontal="center"/>
    </xf>
    <xf numFmtId="49" fontId="25" fillId="34" borderId="44" xfId="0" applyNumberFormat="1" applyFont="1" applyFill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4" borderId="43" xfId="0" applyFont="1" applyFill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49" fontId="25" fillId="35" borderId="44" xfId="0" applyNumberFormat="1" applyFont="1" applyFill="1" applyBorder="1" applyAlignment="1">
      <alignment horizontal="center" vertical="center"/>
    </xf>
    <xf numFmtId="49" fontId="25" fillId="35" borderId="45" xfId="0" applyNumberFormat="1" applyFont="1" applyFill="1" applyBorder="1" applyAlignment="1">
      <alignment horizontal="center" vertical="center"/>
    </xf>
    <xf numFmtId="49" fontId="25" fillId="35" borderId="46" xfId="0" applyNumberFormat="1" applyFont="1" applyFill="1" applyBorder="1" applyAlignment="1">
      <alignment horizontal="center" vertical="center"/>
    </xf>
    <xf numFmtId="0" fontId="25" fillId="32" borderId="66" xfId="0" applyFont="1" applyFill="1" applyBorder="1" applyAlignment="1">
      <alignment horizontal="center"/>
    </xf>
    <xf numFmtId="0" fontId="25" fillId="32" borderId="30" xfId="0" applyFont="1" applyFill="1" applyBorder="1" applyAlignment="1">
      <alignment horizontal="center"/>
    </xf>
    <xf numFmtId="0" fontId="25" fillId="32" borderId="67" xfId="0" applyFont="1" applyFill="1" applyBorder="1" applyAlignment="1">
      <alignment horizontal="center"/>
    </xf>
    <xf numFmtId="49" fontId="25" fillId="4" borderId="31" xfId="0" applyNumberFormat="1" applyFont="1" applyFill="1" applyBorder="1" applyAlignment="1">
      <alignment horizontal="center" vertical="center"/>
    </xf>
    <xf numFmtId="0" fontId="25" fillId="32" borderId="65" xfId="0" applyFont="1" applyFill="1" applyBorder="1" applyAlignment="1">
      <alignment horizontal="center"/>
    </xf>
    <xf numFmtId="0" fontId="25" fillId="32" borderId="51" xfId="0" applyFont="1" applyFill="1" applyBorder="1" applyAlignment="1">
      <alignment horizontal="center"/>
    </xf>
    <xf numFmtId="0" fontId="25" fillId="32" borderId="27" xfId="0" applyFont="1" applyFill="1" applyBorder="1" applyAlignment="1">
      <alignment horizontal="center"/>
    </xf>
    <xf numFmtId="0" fontId="25" fillId="32" borderId="37" xfId="0" applyFont="1" applyFill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39" fillId="0" borderId="30" xfId="0" applyFont="1" applyBorder="1" applyAlignment="1" applyProtection="1">
      <alignment horizontal="center" vertical="center" wrapText="1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39" fillId="0" borderId="35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6" fillId="0" borderId="55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36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center"/>
    </xf>
    <xf numFmtId="0" fontId="24" fillId="0" borderId="30" xfId="0" applyFont="1" applyBorder="1" applyAlignment="1">
      <alignment horizontal="left"/>
    </xf>
    <xf numFmtId="0" fontId="5" fillId="0" borderId="35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194" fontId="15" fillId="0" borderId="0" xfId="43" applyFont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NumberFormat="1" applyFont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7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3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6.75390625" style="0" customWidth="1"/>
    <col min="5" max="6" width="6.00390625" style="0" customWidth="1"/>
    <col min="7" max="7" width="7.875" style="0" customWidth="1"/>
    <col min="8" max="9" width="8.75390625" style="0" customWidth="1"/>
    <col min="12" max="12" width="38.00390625" style="0" customWidth="1"/>
    <col min="19" max="20" width="8.75390625" style="0" customWidth="1"/>
    <col min="23" max="23" width="37.875" style="0" customWidth="1"/>
    <col min="30" max="31" width="8.75390625" style="0" customWidth="1"/>
    <col min="34" max="34" width="40.625" style="0" customWidth="1"/>
    <col min="41" max="42" width="8.75390625" style="0" customWidth="1"/>
    <col min="45" max="45" width="37.75390625" style="0" customWidth="1"/>
    <col min="52" max="53" width="8.75390625" style="0" customWidth="1"/>
  </cols>
  <sheetData>
    <row r="1" spans="1:54" s="37" customFormat="1" ht="12.75">
      <c r="A1" s="46" t="s">
        <v>76</v>
      </c>
      <c r="B1" s="46"/>
      <c r="C1" s="46"/>
      <c r="D1" s="46"/>
      <c r="E1" s="46"/>
      <c r="F1" s="46"/>
      <c r="G1" s="46"/>
      <c r="H1" s="46"/>
      <c r="I1" s="46"/>
      <c r="J1" s="46"/>
      <c r="L1" s="46" t="s">
        <v>76</v>
      </c>
      <c r="M1" s="46"/>
      <c r="N1" s="46"/>
      <c r="O1" s="46"/>
      <c r="P1" s="46"/>
      <c r="Q1" s="46"/>
      <c r="R1" s="46"/>
      <c r="S1" s="46"/>
      <c r="T1" s="46"/>
      <c r="U1" s="46"/>
      <c r="W1" s="46" t="s">
        <v>129</v>
      </c>
      <c r="X1" s="46" t="s">
        <v>157</v>
      </c>
      <c r="Y1" s="46"/>
      <c r="Z1" s="46"/>
      <c r="AA1" s="46"/>
      <c r="AB1" s="46"/>
      <c r="AC1" s="46"/>
      <c r="AD1" s="46"/>
      <c r="AE1" s="46"/>
      <c r="AF1" s="46"/>
      <c r="AH1" s="46" t="s">
        <v>76</v>
      </c>
      <c r="AI1" s="46"/>
      <c r="AJ1" s="46"/>
      <c r="AK1" s="46"/>
      <c r="AL1" s="46"/>
      <c r="AM1" s="46"/>
      <c r="AN1" s="46"/>
      <c r="AO1" s="46"/>
      <c r="AP1" s="46"/>
      <c r="AQ1" s="46"/>
      <c r="AS1" s="46" t="s">
        <v>76</v>
      </c>
      <c r="AT1" s="46"/>
      <c r="AU1" s="46"/>
      <c r="AV1" s="46"/>
      <c r="AW1" s="46"/>
      <c r="AX1" s="46"/>
      <c r="AY1" s="46"/>
      <c r="AZ1" s="46" t="s">
        <v>82</v>
      </c>
      <c r="BA1" s="46"/>
      <c r="BB1" s="46"/>
    </row>
    <row r="2" spans="1:54" s="37" customFormat="1" ht="12.75">
      <c r="A2" s="47"/>
      <c r="B2" s="46"/>
      <c r="C2" s="46" t="s">
        <v>158</v>
      </c>
      <c r="D2" s="46"/>
      <c r="E2" s="46"/>
      <c r="F2" s="46"/>
      <c r="G2" s="46"/>
      <c r="H2" s="46"/>
      <c r="I2" s="46"/>
      <c r="J2" s="46"/>
      <c r="L2" s="47"/>
      <c r="M2" s="46"/>
      <c r="N2" s="46" t="s">
        <v>159</v>
      </c>
      <c r="O2" s="46"/>
      <c r="P2" s="46"/>
      <c r="Q2" s="46"/>
      <c r="R2" s="46"/>
      <c r="S2" s="46"/>
      <c r="T2" s="46"/>
      <c r="U2" s="46"/>
      <c r="W2" s="47"/>
      <c r="X2" s="46"/>
      <c r="Y2" s="46" t="s">
        <v>160</v>
      </c>
      <c r="Z2" s="46"/>
      <c r="AA2" s="46"/>
      <c r="AB2" s="46"/>
      <c r="AC2" s="46"/>
      <c r="AD2" s="46"/>
      <c r="AE2" s="46"/>
      <c r="AF2" s="46"/>
      <c r="AH2" s="47"/>
      <c r="AI2" s="46"/>
      <c r="AJ2" s="46" t="s">
        <v>158</v>
      </c>
      <c r="AK2" s="46"/>
      <c r="AL2" s="46"/>
      <c r="AM2" s="46"/>
      <c r="AN2" s="46"/>
      <c r="AO2" s="46"/>
      <c r="AP2" s="46"/>
      <c r="AQ2" s="46"/>
      <c r="AS2" s="47"/>
      <c r="AT2" s="46"/>
      <c r="AU2" s="46" t="s">
        <v>158</v>
      </c>
      <c r="AV2" s="46"/>
      <c r="AW2" s="46"/>
      <c r="AX2" s="46"/>
      <c r="AY2" s="46"/>
      <c r="AZ2" s="46"/>
      <c r="BA2" s="46"/>
      <c r="BB2" s="46"/>
    </row>
    <row r="3" spans="1:54" s="37" customFormat="1" ht="12.75">
      <c r="A3" s="47" t="s">
        <v>77</v>
      </c>
      <c r="B3" s="46"/>
      <c r="C3" s="46"/>
      <c r="D3" s="46"/>
      <c r="E3" s="46"/>
      <c r="F3" s="46"/>
      <c r="G3" s="46"/>
      <c r="H3" s="46"/>
      <c r="I3" s="46"/>
      <c r="J3" s="46"/>
      <c r="L3" s="47" t="s">
        <v>77</v>
      </c>
      <c r="M3" s="46"/>
      <c r="N3" s="46"/>
      <c r="O3" s="46"/>
      <c r="P3" s="46"/>
      <c r="Q3" s="46"/>
      <c r="R3" s="46"/>
      <c r="S3" s="46"/>
      <c r="T3" s="46"/>
      <c r="U3" s="46"/>
      <c r="W3" s="47" t="s">
        <v>77</v>
      </c>
      <c r="X3" s="46"/>
      <c r="Y3" s="46"/>
      <c r="Z3" s="46"/>
      <c r="AA3" s="46"/>
      <c r="AB3" s="46"/>
      <c r="AC3" s="46"/>
      <c r="AD3" s="46"/>
      <c r="AE3" s="46"/>
      <c r="AF3" s="46"/>
      <c r="AH3" s="47" t="s">
        <v>77</v>
      </c>
      <c r="AI3" s="46"/>
      <c r="AJ3" s="46"/>
      <c r="AK3" s="46"/>
      <c r="AL3" s="46"/>
      <c r="AM3" s="46"/>
      <c r="AN3" s="46"/>
      <c r="AO3" s="46"/>
      <c r="AP3" s="46"/>
      <c r="AQ3" s="46"/>
      <c r="AS3" s="47" t="s">
        <v>77</v>
      </c>
      <c r="AT3" s="46"/>
      <c r="AU3" s="46"/>
      <c r="AV3" s="46"/>
      <c r="AW3" s="46"/>
      <c r="AX3" s="46"/>
      <c r="AY3" s="46"/>
      <c r="AZ3" s="46"/>
      <c r="BA3" s="46"/>
      <c r="BB3" s="46"/>
    </row>
    <row r="4" spans="1:54" s="37" customFormat="1" ht="13.5">
      <c r="A4" s="48" t="s">
        <v>83</v>
      </c>
      <c r="B4" s="46"/>
      <c r="C4" s="46"/>
      <c r="D4" s="46"/>
      <c r="E4" s="46"/>
      <c r="F4" s="46"/>
      <c r="G4" s="46"/>
      <c r="H4" s="46"/>
      <c r="I4" s="48"/>
      <c r="J4" s="46"/>
      <c r="L4" s="48" t="s">
        <v>124</v>
      </c>
      <c r="M4" s="46"/>
      <c r="N4" s="46"/>
      <c r="O4" s="46"/>
      <c r="P4" s="46"/>
      <c r="Q4" s="46"/>
      <c r="R4" s="46"/>
      <c r="S4" s="46"/>
      <c r="T4" s="48"/>
      <c r="U4" s="46"/>
      <c r="W4" s="48" t="s">
        <v>125</v>
      </c>
      <c r="X4" s="46"/>
      <c r="Y4" s="46"/>
      <c r="Z4" s="46"/>
      <c r="AA4" s="46"/>
      <c r="AB4" s="46"/>
      <c r="AC4" s="46"/>
      <c r="AD4" s="46"/>
      <c r="AE4" s="48"/>
      <c r="AF4" s="46"/>
      <c r="AH4" s="48" t="s">
        <v>126</v>
      </c>
      <c r="AI4" s="46"/>
      <c r="AJ4" s="46"/>
      <c r="AK4" s="46"/>
      <c r="AL4" s="46"/>
      <c r="AM4" s="46"/>
      <c r="AN4" s="46"/>
      <c r="AO4" s="46"/>
      <c r="AP4" s="48" t="s">
        <v>75</v>
      </c>
      <c r="AQ4" s="46"/>
      <c r="AS4" s="48" t="s">
        <v>127</v>
      </c>
      <c r="AT4" s="46"/>
      <c r="AU4" s="46"/>
      <c r="AV4" s="46"/>
      <c r="AW4" s="46"/>
      <c r="AX4" s="46"/>
      <c r="AY4" s="46"/>
      <c r="AZ4" s="46"/>
      <c r="BA4" s="48" t="s">
        <v>75</v>
      </c>
      <c r="BB4" s="46"/>
    </row>
    <row r="5" spans="1:54" s="37" customFormat="1" ht="13.5">
      <c r="A5" s="48" t="s">
        <v>78</v>
      </c>
      <c r="B5" s="49"/>
      <c r="C5" s="46"/>
      <c r="D5" s="46"/>
      <c r="E5" s="46"/>
      <c r="F5" s="46"/>
      <c r="G5" s="46"/>
      <c r="H5" s="48" t="s">
        <v>75</v>
      </c>
      <c r="I5" s="46"/>
      <c r="J5" s="46"/>
      <c r="L5" s="48" t="s">
        <v>78</v>
      </c>
      <c r="M5" s="49"/>
      <c r="N5" s="46"/>
      <c r="O5" s="46"/>
      <c r="P5" s="46"/>
      <c r="Q5" s="46"/>
      <c r="R5" s="46"/>
      <c r="S5" s="48" t="s">
        <v>75</v>
      </c>
      <c r="T5" s="46"/>
      <c r="U5" s="46"/>
      <c r="W5" s="48" t="s">
        <v>78</v>
      </c>
      <c r="X5" s="49"/>
      <c r="Y5" s="46"/>
      <c r="Z5" s="46"/>
      <c r="AA5" s="46"/>
      <c r="AB5" s="46"/>
      <c r="AC5" s="46"/>
      <c r="AD5" s="48" t="s">
        <v>75</v>
      </c>
      <c r="AE5" s="46"/>
      <c r="AF5" s="46"/>
      <c r="AH5" s="48" t="s">
        <v>78</v>
      </c>
      <c r="AI5" s="49"/>
      <c r="AJ5" s="46"/>
      <c r="AK5" s="46"/>
      <c r="AL5" s="46"/>
      <c r="AM5" s="46"/>
      <c r="AN5" s="46"/>
      <c r="AO5" s="48" t="s">
        <v>75</v>
      </c>
      <c r="AP5" s="46"/>
      <c r="AQ5" s="46"/>
      <c r="AS5" s="48" t="s">
        <v>78</v>
      </c>
      <c r="AT5" s="49"/>
      <c r="AU5" s="46"/>
      <c r="AV5" s="46"/>
      <c r="AW5" s="46"/>
      <c r="AX5" s="46"/>
      <c r="AY5" s="46"/>
      <c r="AZ5" s="48" t="s">
        <v>75</v>
      </c>
      <c r="BA5" s="46"/>
      <c r="BB5" s="46"/>
    </row>
    <row r="6" spans="1:54" s="37" customFormat="1" ht="14.25" thickBot="1">
      <c r="A6" s="48" t="s">
        <v>1</v>
      </c>
      <c r="B6" s="46"/>
      <c r="C6" s="46"/>
      <c r="D6" s="46"/>
      <c r="E6" s="46"/>
      <c r="F6" s="46"/>
      <c r="G6" s="46"/>
      <c r="H6" s="46"/>
      <c r="I6" s="46"/>
      <c r="J6" s="46"/>
      <c r="L6" s="48" t="s">
        <v>1</v>
      </c>
      <c r="M6" s="46"/>
      <c r="N6" s="46"/>
      <c r="O6" s="46"/>
      <c r="P6" s="46"/>
      <c r="Q6" s="46"/>
      <c r="R6" s="46"/>
      <c r="S6" s="46"/>
      <c r="T6" s="46"/>
      <c r="U6" s="46"/>
      <c r="W6" s="48" t="s">
        <v>1</v>
      </c>
      <c r="X6" s="46"/>
      <c r="Y6" s="46"/>
      <c r="Z6" s="46"/>
      <c r="AA6" s="46"/>
      <c r="AB6" s="46"/>
      <c r="AC6" s="46"/>
      <c r="AD6" s="46"/>
      <c r="AE6" s="46"/>
      <c r="AF6" s="46"/>
      <c r="AH6" s="48" t="s">
        <v>1</v>
      </c>
      <c r="AI6" s="46"/>
      <c r="AJ6" s="46"/>
      <c r="AK6" s="46"/>
      <c r="AL6" s="46"/>
      <c r="AM6" s="46"/>
      <c r="AN6" s="46"/>
      <c r="AO6" s="46"/>
      <c r="AP6" s="46"/>
      <c r="AQ6" s="46"/>
      <c r="AS6" s="48" t="s">
        <v>1</v>
      </c>
      <c r="AT6" s="46"/>
      <c r="AU6" s="46"/>
      <c r="AV6" s="46"/>
      <c r="AW6" s="46"/>
      <c r="AX6" s="46"/>
      <c r="AY6" s="46"/>
      <c r="AZ6" s="46"/>
      <c r="BA6" s="46"/>
      <c r="BB6" s="46"/>
    </row>
    <row r="7" spans="1:54" s="37" customFormat="1" ht="11.25" customHeight="1">
      <c r="A7" s="345" t="s">
        <v>0</v>
      </c>
      <c r="B7" s="343" t="s">
        <v>2</v>
      </c>
      <c r="C7" s="343" t="s">
        <v>3</v>
      </c>
      <c r="D7" s="343" t="s">
        <v>4</v>
      </c>
      <c r="E7" s="343" t="s">
        <v>5</v>
      </c>
      <c r="F7" s="343" t="s">
        <v>69</v>
      </c>
      <c r="G7" s="343" t="s">
        <v>6</v>
      </c>
      <c r="H7" s="347" t="s">
        <v>7</v>
      </c>
      <c r="I7" s="347"/>
      <c r="J7" s="350" t="s">
        <v>9</v>
      </c>
      <c r="L7" s="345" t="s">
        <v>0</v>
      </c>
      <c r="M7" s="343" t="s">
        <v>2</v>
      </c>
      <c r="N7" s="343" t="s">
        <v>3</v>
      </c>
      <c r="O7" s="343" t="s">
        <v>4</v>
      </c>
      <c r="P7" s="343" t="s">
        <v>5</v>
      </c>
      <c r="Q7" s="343" t="s">
        <v>69</v>
      </c>
      <c r="R7" s="343" t="s">
        <v>6</v>
      </c>
      <c r="S7" s="347" t="s">
        <v>7</v>
      </c>
      <c r="T7" s="347"/>
      <c r="U7" s="350" t="s">
        <v>9</v>
      </c>
      <c r="W7" s="345" t="s">
        <v>0</v>
      </c>
      <c r="X7" s="343" t="s">
        <v>2</v>
      </c>
      <c r="Y7" s="343" t="s">
        <v>3</v>
      </c>
      <c r="Z7" s="343" t="s">
        <v>4</v>
      </c>
      <c r="AA7" s="343" t="s">
        <v>5</v>
      </c>
      <c r="AB7" s="343" t="s">
        <v>69</v>
      </c>
      <c r="AC7" s="343" t="s">
        <v>6</v>
      </c>
      <c r="AD7" s="347" t="s">
        <v>7</v>
      </c>
      <c r="AE7" s="347"/>
      <c r="AF7" s="350" t="s">
        <v>9</v>
      </c>
      <c r="AH7" s="356" t="s">
        <v>0</v>
      </c>
      <c r="AI7" s="348" t="s">
        <v>2</v>
      </c>
      <c r="AJ7" s="348" t="s">
        <v>3</v>
      </c>
      <c r="AK7" s="348" t="s">
        <v>4</v>
      </c>
      <c r="AL7" s="348" t="s">
        <v>5</v>
      </c>
      <c r="AM7" s="348" t="s">
        <v>69</v>
      </c>
      <c r="AN7" s="348" t="s">
        <v>6</v>
      </c>
      <c r="AO7" s="352" t="s">
        <v>7</v>
      </c>
      <c r="AP7" s="353"/>
      <c r="AQ7" s="354" t="s">
        <v>9</v>
      </c>
      <c r="AS7" s="345" t="s">
        <v>0</v>
      </c>
      <c r="AT7" s="343" t="s">
        <v>2</v>
      </c>
      <c r="AU7" s="343" t="s">
        <v>3</v>
      </c>
      <c r="AV7" s="343" t="s">
        <v>4</v>
      </c>
      <c r="AW7" s="343" t="s">
        <v>5</v>
      </c>
      <c r="AX7" s="343" t="s">
        <v>69</v>
      </c>
      <c r="AY7" s="343" t="s">
        <v>6</v>
      </c>
      <c r="AZ7" s="347" t="s">
        <v>7</v>
      </c>
      <c r="BA7" s="347"/>
      <c r="BB7" s="350" t="s">
        <v>9</v>
      </c>
    </row>
    <row r="8" spans="1:54" ht="48" customHeight="1" thickBot="1">
      <c r="A8" s="346"/>
      <c r="B8" s="344"/>
      <c r="C8" s="344"/>
      <c r="D8" s="344"/>
      <c r="E8" s="344"/>
      <c r="F8" s="344"/>
      <c r="G8" s="344"/>
      <c r="H8" s="29" t="s">
        <v>86</v>
      </c>
      <c r="I8" s="28" t="s">
        <v>87</v>
      </c>
      <c r="J8" s="351"/>
      <c r="L8" s="346"/>
      <c r="M8" s="344"/>
      <c r="N8" s="344"/>
      <c r="O8" s="344"/>
      <c r="P8" s="344"/>
      <c r="Q8" s="344"/>
      <c r="R8" s="344"/>
      <c r="S8" s="29" t="s">
        <v>86</v>
      </c>
      <c r="T8" s="28" t="s">
        <v>87</v>
      </c>
      <c r="U8" s="351"/>
      <c r="W8" s="346"/>
      <c r="X8" s="344"/>
      <c r="Y8" s="344"/>
      <c r="Z8" s="344"/>
      <c r="AA8" s="344"/>
      <c r="AB8" s="344"/>
      <c r="AC8" s="344"/>
      <c r="AD8" s="29" t="s">
        <v>86</v>
      </c>
      <c r="AE8" s="28" t="s">
        <v>87</v>
      </c>
      <c r="AF8" s="351"/>
      <c r="AH8" s="357"/>
      <c r="AI8" s="349"/>
      <c r="AJ8" s="349"/>
      <c r="AK8" s="349"/>
      <c r="AL8" s="349"/>
      <c r="AM8" s="349"/>
      <c r="AN8" s="349"/>
      <c r="AO8" s="29" t="s">
        <v>86</v>
      </c>
      <c r="AP8" s="28" t="s">
        <v>87</v>
      </c>
      <c r="AQ8" s="355"/>
      <c r="AS8" s="346"/>
      <c r="AT8" s="344"/>
      <c r="AU8" s="344"/>
      <c r="AV8" s="344"/>
      <c r="AW8" s="344"/>
      <c r="AX8" s="344"/>
      <c r="AY8" s="344"/>
      <c r="AZ8" s="29" t="s">
        <v>86</v>
      </c>
      <c r="BA8" s="28" t="s">
        <v>87</v>
      </c>
      <c r="BB8" s="351"/>
    </row>
    <row r="9" spans="1:54" ht="13.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  <c r="L9" s="12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4">
        <v>10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3">
        <v>6</v>
      </c>
      <c r="AC9" s="13">
        <v>7</v>
      </c>
      <c r="AD9" s="13">
        <v>8</v>
      </c>
      <c r="AE9" s="13">
        <v>9</v>
      </c>
      <c r="AF9" s="14">
        <v>10</v>
      </c>
      <c r="AH9" s="12">
        <v>1</v>
      </c>
      <c r="AI9" s="13">
        <v>2</v>
      </c>
      <c r="AJ9" s="13">
        <v>3</v>
      </c>
      <c r="AK9" s="13">
        <v>4</v>
      </c>
      <c r="AL9" s="13">
        <v>5</v>
      </c>
      <c r="AM9" s="13">
        <v>6</v>
      </c>
      <c r="AN9" s="13">
        <v>7</v>
      </c>
      <c r="AO9" s="13">
        <v>8</v>
      </c>
      <c r="AP9" s="13">
        <v>9</v>
      </c>
      <c r="AQ9" s="14">
        <v>10</v>
      </c>
      <c r="AS9" s="12">
        <v>1</v>
      </c>
      <c r="AT9" s="13">
        <v>2</v>
      </c>
      <c r="AU9" s="13">
        <v>3</v>
      </c>
      <c r="AV9" s="13">
        <v>4</v>
      </c>
      <c r="AW9" s="13">
        <v>5</v>
      </c>
      <c r="AX9" s="13">
        <v>6</v>
      </c>
      <c r="AY9" s="13">
        <v>7</v>
      </c>
      <c r="AZ9" s="13">
        <v>8</v>
      </c>
      <c r="BA9" s="13">
        <v>9</v>
      </c>
      <c r="BB9" s="14">
        <v>10</v>
      </c>
    </row>
    <row r="10" spans="1:54" ht="13.5">
      <c r="A10" s="9" t="s">
        <v>63</v>
      </c>
      <c r="B10" s="4" t="s">
        <v>10</v>
      </c>
      <c r="C10" s="4" t="s">
        <v>11</v>
      </c>
      <c r="D10" s="6">
        <v>264444</v>
      </c>
      <c r="E10" s="6"/>
      <c r="F10" s="6"/>
      <c r="G10" s="6">
        <v>123509</v>
      </c>
      <c r="H10" s="5">
        <f>'оренда#'!R4</f>
        <v>123754</v>
      </c>
      <c r="I10" s="5">
        <f>'оренда#'!S4</f>
        <v>20131</v>
      </c>
      <c r="J10" s="30"/>
      <c r="L10" s="9" t="s">
        <v>63</v>
      </c>
      <c r="M10" s="4" t="s">
        <v>10</v>
      </c>
      <c r="N10" s="4" t="s">
        <v>11</v>
      </c>
      <c r="O10" s="6">
        <v>158500</v>
      </c>
      <c r="P10" s="6"/>
      <c r="Q10" s="6"/>
      <c r="R10" s="6">
        <v>48621</v>
      </c>
      <c r="S10" s="5">
        <f>'оренда#'!L4</f>
        <v>48621</v>
      </c>
      <c r="T10" s="5">
        <f>'оренда#'!M4</f>
        <v>0</v>
      </c>
      <c r="U10" s="30"/>
      <c r="W10" s="9" t="s">
        <v>63</v>
      </c>
      <c r="X10" s="4" t="s">
        <v>10</v>
      </c>
      <c r="Y10" s="4" t="s">
        <v>11</v>
      </c>
      <c r="Z10" s="6">
        <v>102433</v>
      </c>
      <c r="AA10" s="6"/>
      <c r="AB10" s="6"/>
      <c r="AC10" s="6">
        <v>71461</v>
      </c>
      <c r="AD10" s="5">
        <f>'оренда#'!J4</f>
        <v>71706</v>
      </c>
      <c r="AE10" s="5">
        <f>'оренда#'!K4</f>
        <v>20131</v>
      </c>
      <c r="AF10" s="30"/>
      <c r="AH10" s="9" t="s">
        <v>63</v>
      </c>
      <c r="AI10" s="4" t="s">
        <v>10</v>
      </c>
      <c r="AJ10" s="4" t="s">
        <v>11</v>
      </c>
      <c r="AK10" s="6">
        <v>94</v>
      </c>
      <c r="AL10" s="6"/>
      <c r="AM10" s="6"/>
      <c r="AN10" s="6">
        <v>94</v>
      </c>
      <c r="AO10" s="5">
        <f>'оренда#'!P4</f>
        <v>94</v>
      </c>
      <c r="AP10" s="5">
        <f>'оренда#'!Q4</f>
        <v>0</v>
      </c>
      <c r="AQ10" s="30"/>
      <c r="AS10" s="9" t="s">
        <v>63</v>
      </c>
      <c r="AT10" s="4" t="s">
        <v>10</v>
      </c>
      <c r="AU10" s="4" t="s">
        <v>11</v>
      </c>
      <c r="AV10" s="6">
        <v>3417</v>
      </c>
      <c r="AW10" s="6"/>
      <c r="AX10" s="6"/>
      <c r="AY10" s="6">
        <v>3333</v>
      </c>
      <c r="AZ10" s="5">
        <f>'оренда#'!N4</f>
        <v>3333</v>
      </c>
      <c r="BA10" s="5">
        <f>'оренда#'!O4</f>
        <v>0</v>
      </c>
      <c r="BB10" s="30"/>
    </row>
    <row r="11" spans="1:54" ht="13.5">
      <c r="A11" s="10" t="s">
        <v>64</v>
      </c>
      <c r="B11" s="4" t="s">
        <v>10</v>
      </c>
      <c r="C11" s="4" t="s">
        <v>13</v>
      </c>
      <c r="D11" s="6"/>
      <c r="E11" s="5"/>
      <c r="F11" s="6"/>
      <c r="G11" s="6"/>
      <c r="H11" s="5">
        <f>'оренда#'!R5</f>
        <v>0</v>
      </c>
      <c r="I11" s="5">
        <f>'оренда#'!S5</f>
        <v>0</v>
      </c>
      <c r="J11" s="30"/>
      <c r="L11" s="10" t="s">
        <v>64</v>
      </c>
      <c r="M11" s="4" t="s">
        <v>10</v>
      </c>
      <c r="N11" s="4" t="s">
        <v>13</v>
      </c>
      <c r="O11" s="6"/>
      <c r="P11" s="5"/>
      <c r="Q11" s="6"/>
      <c r="R11" s="6"/>
      <c r="S11" s="5">
        <f>'оренда#'!L5</f>
        <v>0</v>
      </c>
      <c r="T11" s="5">
        <f>'оренда#'!M5</f>
        <v>0</v>
      </c>
      <c r="U11" s="30"/>
      <c r="W11" s="10" t="s">
        <v>64</v>
      </c>
      <c r="X11" s="4" t="s">
        <v>10</v>
      </c>
      <c r="Y11" s="4" t="s">
        <v>13</v>
      </c>
      <c r="Z11" s="6"/>
      <c r="AA11" s="5"/>
      <c r="AB11" s="6"/>
      <c r="AC11" s="6"/>
      <c r="AD11" s="5">
        <f>'оренда#'!J5</f>
        <v>0</v>
      </c>
      <c r="AE11" s="5">
        <f>'оренда#'!K5</f>
        <v>0</v>
      </c>
      <c r="AF11" s="30"/>
      <c r="AH11" s="10" t="s">
        <v>64</v>
      </c>
      <c r="AI11" s="4" t="s">
        <v>10</v>
      </c>
      <c r="AJ11" s="4" t="s">
        <v>13</v>
      </c>
      <c r="AK11" s="6"/>
      <c r="AL11" s="5"/>
      <c r="AM11" s="6"/>
      <c r="AN11" s="6"/>
      <c r="AO11" s="5">
        <f>'оренда#'!P5</f>
        <v>0</v>
      </c>
      <c r="AP11" s="5">
        <f>'оренда#'!Q5</f>
        <v>0</v>
      </c>
      <c r="AQ11" s="30"/>
      <c r="AS11" s="10" t="s">
        <v>64</v>
      </c>
      <c r="AT11" s="4" t="s">
        <v>10</v>
      </c>
      <c r="AU11" s="4" t="s">
        <v>13</v>
      </c>
      <c r="AV11" s="6"/>
      <c r="AW11" s="5"/>
      <c r="AX11" s="6"/>
      <c r="AY11" s="6" t="s">
        <v>157</v>
      </c>
      <c r="AZ11" s="5">
        <f>'оренда#'!N5</f>
        <v>0</v>
      </c>
      <c r="BA11" s="5">
        <f>'оренда#'!O5</f>
        <v>0</v>
      </c>
      <c r="BB11" s="30"/>
    </row>
    <row r="12" spans="1:54" ht="13.5">
      <c r="A12" s="10" t="s">
        <v>65</v>
      </c>
      <c r="B12" s="4" t="s">
        <v>10</v>
      </c>
      <c r="C12" s="4" t="s">
        <v>15</v>
      </c>
      <c r="D12" s="6"/>
      <c r="E12" s="3" t="s">
        <v>10</v>
      </c>
      <c r="F12" s="19"/>
      <c r="G12" s="3" t="s">
        <v>10</v>
      </c>
      <c r="H12" s="5">
        <f>'оренда#'!R6</f>
        <v>0</v>
      </c>
      <c r="I12" s="5">
        <f>'оренда#'!S6</f>
        <v>0</v>
      </c>
      <c r="J12" s="8" t="s">
        <v>10</v>
      </c>
      <c r="L12" s="10" t="s">
        <v>65</v>
      </c>
      <c r="M12" s="4" t="s">
        <v>10</v>
      </c>
      <c r="N12" s="4" t="s">
        <v>15</v>
      </c>
      <c r="O12" s="6"/>
      <c r="P12" s="3" t="s">
        <v>10</v>
      </c>
      <c r="Q12" s="19"/>
      <c r="R12" s="3" t="s">
        <v>10</v>
      </c>
      <c r="S12" s="5">
        <f>'оренда#'!L6</f>
        <v>0</v>
      </c>
      <c r="T12" s="5">
        <f>'оренда#'!M6</f>
        <v>0</v>
      </c>
      <c r="U12" s="8" t="s">
        <v>10</v>
      </c>
      <c r="W12" s="10" t="s">
        <v>65</v>
      </c>
      <c r="X12" s="4" t="s">
        <v>10</v>
      </c>
      <c r="Y12" s="4" t="s">
        <v>15</v>
      </c>
      <c r="Z12" s="6"/>
      <c r="AA12" s="3" t="s">
        <v>10</v>
      </c>
      <c r="AB12" s="19"/>
      <c r="AC12" s="3" t="s">
        <v>10</v>
      </c>
      <c r="AD12" s="5">
        <f>'оренда#'!J6</f>
        <v>0</v>
      </c>
      <c r="AE12" s="5">
        <f>'оренда#'!K6</f>
        <v>0</v>
      </c>
      <c r="AF12" s="8" t="s">
        <v>10</v>
      </c>
      <c r="AH12" s="10" t="s">
        <v>65</v>
      </c>
      <c r="AI12" s="4" t="s">
        <v>10</v>
      </c>
      <c r="AJ12" s="4" t="s">
        <v>15</v>
      </c>
      <c r="AK12" s="6"/>
      <c r="AL12" s="3" t="s">
        <v>10</v>
      </c>
      <c r="AM12" s="19"/>
      <c r="AN12" s="3" t="s">
        <v>10</v>
      </c>
      <c r="AO12" s="5">
        <f>'оренда#'!P6</f>
        <v>0</v>
      </c>
      <c r="AP12" s="5">
        <f>'оренда#'!Q6</f>
        <v>0</v>
      </c>
      <c r="AQ12" s="8" t="s">
        <v>10</v>
      </c>
      <c r="AS12" s="10" t="s">
        <v>65</v>
      </c>
      <c r="AT12" s="4" t="s">
        <v>10</v>
      </c>
      <c r="AU12" s="4" t="s">
        <v>15</v>
      </c>
      <c r="AV12" s="6"/>
      <c r="AW12" s="3" t="s">
        <v>10</v>
      </c>
      <c r="AX12" s="19"/>
      <c r="AY12" s="3" t="s">
        <v>10</v>
      </c>
      <c r="AZ12" s="5">
        <f>'оренда#'!N6</f>
        <v>0</v>
      </c>
      <c r="BA12" s="5">
        <f>'оренда#'!O6</f>
        <v>0</v>
      </c>
      <c r="BB12" s="8" t="s">
        <v>10</v>
      </c>
    </row>
    <row r="13" spans="1:54" ht="13.5">
      <c r="A13" s="10" t="s">
        <v>66</v>
      </c>
      <c r="B13" s="4" t="s">
        <v>10</v>
      </c>
      <c r="C13" s="4" t="s">
        <v>17</v>
      </c>
      <c r="D13" s="6">
        <v>264444</v>
      </c>
      <c r="E13" s="3" t="s">
        <v>10</v>
      </c>
      <c r="F13" s="19"/>
      <c r="G13" s="3" t="s">
        <v>10</v>
      </c>
      <c r="H13" s="5">
        <f>'оренда#'!R7</f>
        <v>0</v>
      </c>
      <c r="I13" s="5">
        <f>'оренда#'!S7</f>
        <v>0</v>
      </c>
      <c r="J13" s="8" t="s">
        <v>10</v>
      </c>
      <c r="L13" s="10" t="s">
        <v>66</v>
      </c>
      <c r="M13" s="4" t="s">
        <v>10</v>
      </c>
      <c r="N13" s="4" t="s">
        <v>17</v>
      </c>
      <c r="O13" s="6">
        <v>158500</v>
      </c>
      <c r="P13" s="3" t="s">
        <v>10</v>
      </c>
      <c r="Q13" s="19"/>
      <c r="R13" s="3" t="s">
        <v>10</v>
      </c>
      <c r="S13" s="5">
        <f>'оренда#'!L7</f>
        <v>0</v>
      </c>
      <c r="T13" s="5">
        <f>'оренда#'!M7</f>
        <v>0</v>
      </c>
      <c r="U13" s="8" t="s">
        <v>10</v>
      </c>
      <c r="W13" s="10" t="s">
        <v>66</v>
      </c>
      <c r="X13" s="4" t="s">
        <v>10</v>
      </c>
      <c r="Y13" s="4" t="s">
        <v>17</v>
      </c>
      <c r="Z13" s="6">
        <v>102433</v>
      </c>
      <c r="AA13" s="3" t="s">
        <v>10</v>
      </c>
      <c r="AB13" s="19"/>
      <c r="AC13" s="3" t="s">
        <v>10</v>
      </c>
      <c r="AD13" s="5">
        <f>'оренда#'!J7</f>
        <v>0</v>
      </c>
      <c r="AE13" s="5">
        <f>'оренда#'!K7</f>
        <v>0</v>
      </c>
      <c r="AF13" s="8" t="s">
        <v>10</v>
      </c>
      <c r="AH13" s="10" t="s">
        <v>66</v>
      </c>
      <c r="AI13" s="4" t="s">
        <v>10</v>
      </c>
      <c r="AJ13" s="4" t="s">
        <v>17</v>
      </c>
      <c r="AK13" s="6">
        <v>94</v>
      </c>
      <c r="AL13" s="3" t="s">
        <v>10</v>
      </c>
      <c r="AM13" s="19"/>
      <c r="AN13" s="3" t="s">
        <v>10</v>
      </c>
      <c r="AO13" s="5">
        <f>'оренда#'!P7</f>
        <v>0</v>
      </c>
      <c r="AP13" s="5">
        <f>'оренда#'!Q7</f>
        <v>0</v>
      </c>
      <c r="AQ13" s="8" t="s">
        <v>10</v>
      </c>
      <c r="AS13" s="10" t="s">
        <v>66</v>
      </c>
      <c r="AT13" s="4" t="s">
        <v>10</v>
      </c>
      <c r="AU13" s="4" t="s">
        <v>17</v>
      </c>
      <c r="AV13" s="6">
        <v>3417</v>
      </c>
      <c r="AW13" s="3" t="s">
        <v>10</v>
      </c>
      <c r="AX13" s="19"/>
      <c r="AY13" s="3" t="s">
        <v>10</v>
      </c>
      <c r="AZ13" s="5">
        <f>'оренда#'!N7</f>
        <v>0</v>
      </c>
      <c r="BA13" s="5">
        <f>'оренда#'!O7</f>
        <v>0</v>
      </c>
      <c r="BB13" s="8" t="s">
        <v>10</v>
      </c>
    </row>
    <row r="14" spans="1:54" ht="13.5">
      <c r="A14" s="10" t="s">
        <v>67</v>
      </c>
      <c r="B14" s="4" t="s">
        <v>10</v>
      </c>
      <c r="C14" s="4" t="s">
        <v>19</v>
      </c>
      <c r="D14" s="6"/>
      <c r="E14" s="3" t="s">
        <v>10</v>
      </c>
      <c r="F14" s="19"/>
      <c r="G14" s="3" t="s">
        <v>10</v>
      </c>
      <c r="H14" s="5">
        <f>'оренда#'!R8</f>
        <v>0</v>
      </c>
      <c r="I14" s="5">
        <f>'оренда#'!S8</f>
        <v>0</v>
      </c>
      <c r="J14" s="8" t="s">
        <v>10</v>
      </c>
      <c r="L14" s="10" t="s">
        <v>67</v>
      </c>
      <c r="M14" s="4" t="s">
        <v>10</v>
      </c>
      <c r="N14" s="4" t="s">
        <v>19</v>
      </c>
      <c r="O14" s="6"/>
      <c r="P14" s="3" t="s">
        <v>10</v>
      </c>
      <c r="Q14" s="19"/>
      <c r="R14" s="3" t="s">
        <v>10</v>
      </c>
      <c r="S14" s="5">
        <f>'оренда#'!L8</f>
        <v>0</v>
      </c>
      <c r="T14" s="5">
        <f>'оренда#'!M8</f>
        <v>0</v>
      </c>
      <c r="U14" s="8" t="s">
        <v>10</v>
      </c>
      <c r="W14" s="10" t="s">
        <v>67</v>
      </c>
      <c r="X14" s="4" t="s">
        <v>10</v>
      </c>
      <c r="Y14" s="4" t="s">
        <v>19</v>
      </c>
      <c r="Z14" s="6"/>
      <c r="AA14" s="3" t="s">
        <v>10</v>
      </c>
      <c r="AB14" s="19"/>
      <c r="AC14" s="3" t="s">
        <v>10</v>
      </c>
      <c r="AD14" s="5">
        <f>'оренда#'!J8</f>
        <v>0</v>
      </c>
      <c r="AE14" s="5">
        <f>'оренда#'!K8</f>
        <v>0</v>
      </c>
      <c r="AF14" s="8" t="s">
        <v>10</v>
      </c>
      <c r="AH14" s="10" t="s">
        <v>67</v>
      </c>
      <c r="AI14" s="4" t="s">
        <v>10</v>
      </c>
      <c r="AJ14" s="4" t="s">
        <v>19</v>
      </c>
      <c r="AK14" s="6"/>
      <c r="AL14" s="3" t="s">
        <v>10</v>
      </c>
      <c r="AM14" s="19"/>
      <c r="AN14" s="3" t="s">
        <v>10</v>
      </c>
      <c r="AO14" s="5">
        <f>'оренда#'!P8</f>
        <v>0</v>
      </c>
      <c r="AP14" s="5">
        <f>'оренда#'!Q8</f>
        <v>0</v>
      </c>
      <c r="AQ14" s="8" t="s">
        <v>10</v>
      </c>
      <c r="AS14" s="10" t="s">
        <v>67</v>
      </c>
      <c r="AT14" s="4" t="s">
        <v>10</v>
      </c>
      <c r="AU14" s="4" t="s">
        <v>19</v>
      </c>
      <c r="AV14" s="6"/>
      <c r="AW14" s="3" t="s">
        <v>10</v>
      </c>
      <c r="AX14" s="19"/>
      <c r="AY14" s="3" t="s">
        <v>10</v>
      </c>
      <c r="AZ14" s="5">
        <f>'оренда#'!N8</f>
        <v>0</v>
      </c>
      <c r="BA14" s="5">
        <f>'оренда#'!O8</f>
        <v>0</v>
      </c>
      <c r="BB14" s="8" t="s">
        <v>10</v>
      </c>
    </row>
    <row r="15" spans="1:54" ht="13.5">
      <c r="A15" s="9" t="s">
        <v>68</v>
      </c>
      <c r="B15" s="4" t="s">
        <v>10</v>
      </c>
      <c r="C15" s="4" t="s">
        <v>20</v>
      </c>
      <c r="D15" s="6">
        <v>264444</v>
      </c>
      <c r="E15" s="3" t="s">
        <v>10</v>
      </c>
      <c r="F15" s="19"/>
      <c r="G15" s="3" t="s">
        <v>10</v>
      </c>
      <c r="H15" s="5">
        <f>'оренда#'!R9</f>
        <v>123754</v>
      </c>
      <c r="I15" s="5">
        <f>'оренда#'!S9</f>
        <v>20131</v>
      </c>
      <c r="J15" s="8" t="s">
        <v>10</v>
      </c>
      <c r="L15" s="9" t="s">
        <v>68</v>
      </c>
      <c r="M15" s="4" t="s">
        <v>10</v>
      </c>
      <c r="N15" s="4" t="s">
        <v>20</v>
      </c>
      <c r="O15" s="6">
        <v>158500</v>
      </c>
      <c r="P15" s="3" t="s">
        <v>10</v>
      </c>
      <c r="Q15" s="19"/>
      <c r="R15" s="3" t="s">
        <v>10</v>
      </c>
      <c r="S15" s="5">
        <f>'оренда#'!L9</f>
        <v>48621</v>
      </c>
      <c r="T15" s="5">
        <f>'оренда#'!M9</f>
        <v>0</v>
      </c>
      <c r="U15" s="8" t="s">
        <v>10</v>
      </c>
      <c r="W15" s="9" t="s">
        <v>68</v>
      </c>
      <c r="X15" s="4" t="s">
        <v>10</v>
      </c>
      <c r="Y15" s="4" t="s">
        <v>20</v>
      </c>
      <c r="Z15" s="6">
        <v>102433</v>
      </c>
      <c r="AA15" s="3" t="s">
        <v>10</v>
      </c>
      <c r="AB15" s="19"/>
      <c r="AC15" s="3" t="s">
        <v>10</v>
      </c>
      <c r="AD15" s="5">
        <f>'оренда#'!J9</f>
        <v>71706</v>
      </c>
      <c r="AE15" s="5">
        <f>'оренда#'!K9</f>
        <v>20131</v>
      </c>
      <c r="AF15" s="8" t="s">
        <v>10</v>
      </c>
      <c r="AH15" s="9" t="s">
        <v>68</v>
      </c>
      <c r="AI15" s="4" t="s">
        <v>10</v>
      </c>
      <c r="AJ15" s="4" t="s">
        <v>20</v>
      </c>
      <c r="AK15" s="6">
        <v>94</v>
      </c>
      <c r="AL15" s="3" t="s">
        <v>10</v>
      </c>
      <c r="AM15" s="19"/>
      <c r="AN15" s="3" t="s">
        <v>10</v>
      </c>
      <c r="AO15" s="5">
        <f>'оренда#'!P9</f>
        <v>94</v>
      </c>
      <c r="AP15" s="5">
        <f>'оренда#'!Q9</f>
        <v>0</v>
      </c>
      <c r="AQ15" s="8" t="s">
        <v>10</v>
      </c>
      <c r="AS15" s="9" t="s">
        <v>68</v>
      </c>
      <c r="AT15" s="4" t="s">
        <v>10</v>
      </c>
      <c r="AU15" s="4" t="s">
        <v>20</v>
      </c>
      <c r="AV15" s="6">
        <v>3417</v>
      </c>
      <c r="AW15" s="3" t="s">
        <v>10</v>
      </c>
      <c r="AX15" s="19"/>
      <c r="AY15" s="3" t="s">
        <v>10</v>
      </c>
      <c r="AZ15" s="5">
        <f>'оренда#'!N9</f>
        <v>3333</v>
      </c>
      <c r="BA15" s="5">
        <f>'оренда#'!O9</f>
        <v>0</v>
      </c>
      <c r="BB15" s="8" t="s">
        <v>10</v>
      </c>
    </row>
    <row r="16" spans="1:54" ht="13.5">
      <c r="A16" s="9" t="s">
        <v>12</v>
      </c>
      <c r="B16" s="7">
        <v>1000</v>
      </c>
      <c r="C16" s="4" t="s">
        <v>22</v>
      </c>
      <c r="D16" s="6">
        <v>209694</v>
      </c>
      <c r="E16" s="3" t="s">
        <v>10</v>
      </c>
      <c r="F16" s="6"/>
      <c r="G16" s="3" t="s">
        <v>10</v>
      </c>
      <c r="H16" s="5">
        <f>'оренда#'!R10</f>
        <v>122717</v>
      </c>
      <c r="I16" s="5">
        <f>'оренда#'!S10</f>
        <v>20131</v>
      </c>
      <c r="J16" s="8" t="s">
        <v>10</v>
      </c>
      <c r="L16" s="9" t="s">
        <v>12</v>
      </c>
      <c r="M16" s="7">
        <v>1000</v>
      </c>
      <c r="N16" s="4" t="s">
        <v>22</v>
      </c>
      <c r="O16" s="6">
        <v>108500</v>
      </c>
      <c r="P16" s="3" t="s">
        <v>10</v>
      </c>
      <c r="Q16" s="6"/>
      <c r="R16" s="3" t="s">
        <v>10</v>
      </c>
      <c r="S16" s="5">
        <f>'оренда#'!L10</f>
        <v>48114</v>
      </c>
      <c r="T16" s="5">
        <f>'оренда#'!M10</f>
        <v>0</v>
      </c>
      <c r="U16" s="8" t="s">
        <v>10</v>
      </c>
      <c r="W16" s="9" t="s">
        <v>12</v>
      </c>
      <c r="X16" s="7">
        <v>1000</v>
      </c>
      <c r="Y16" s="4" t="s">
        <v>22</v>
      </c>
      <c r="Z16" s="6">
        <v>97683</v>
      </c>
      <c r="AA16" s="3" t="s">
        <v>10</v>
      </c>
      <c r="AB16" s="6"/>
      <c r="AC16" s="3" t="s">
        <v>10</v>
      </c>
      <c r="AD16" s="5">
        <f>'оренда#'!J10</f>
        <v>71176</v>
      </c>
      <c r="AE16" s="5">
        <f>'оренда#'!K10</f>
        <v>20131</v>
      </c>
      <c r="AF16" s="8" t="s">
        <v>10</v>
      </c>
      <c r="AH16" s="9" t="s">
        <v>12</v>
      </c>
      <c r="AI16" s="7">
        <v>1000</v>
      </c>
      <c r="AJ16" s="4" t="s">
        <v>22</v>
      </c>
      <c r="AK16" s="6">
        <v>94</v>
      </c>
      <c r="AL16" s="3" t="s">
        <v>10</v>
      </c>
      <c r="AM16" s="6"/>
      <c r="AN16" s="3" t="s">
        <v>10</v>
      </c>
      <c r="AO16" s="5">
        <f>'оренда#'!P10</f>
        <v>94</v>
      </c>
      <c r="AP16" s="5">
        <f>'оренда#'!Q10</f>
        <v>0</v>
      </c>
      <c r="AQ16" s="8" t="s">
        <v>10</v>
      </c>
      <c r="AS16" s="9" t="s">
        <v>12</v>
      </c>
      <c r="AT16" s="7">
        <v>1000</v>
      </c>
      <c r="AU16" s="4" t="s">
        <v>22</v>
      </c>
      <c r="AV16" s="6">
        <v>3417</v>
      </c>
      <c r="AW16" s="3" t="s">
        <v>10</v>
      </c>
      <c r="AX16" s="6"/>
      <c r="AY16" s="3" t="s">
        <v>10</v>
      </c>
      <c r="AZ16" s="5">
        <f>'оренда#'!N10</f>
        <v>3333</v>
      </c>
      <c r="BA16" s="5">
        <f>'оренда#'!O10</f>
        <v>0</v>
      </c>
      <c r="BB16" s="8" t="s">
        <v>10</v>
      </c>
    </row>
    <row r="17" spans="1:54" ht="13.5">
      <c r="A17" s="10" t="s">
        <v>14</v>
      </c>
      <c r="B17" s="7">
        <v>1100</v>
      </c>
      <c r="C17" s="4" t="s">
        <v>23</v>
      </c>
      <c r="D17" s="6">
        <v>209694</v>
      </c>
      <c r="E17" s="3" t="s">
        <v>10</v>
      </c>
      <c r="F17" s="6"/>
      <c r="G17" s="3" t="s">
        <v>10</v>
      </c>
      <c r="H17" s="5">
        <f>'оренда#'!R11</f>
        <v>122717</v>
      </c>
      <c r="I17" s="5">
        <f>'оренда#'!S11</f>
        <v>20131</v>
      </c>
      <c r="J17" s="8" t="s">
        <v>10</v>
      </c>
      <c r="L17" s="10" t="s">
        <v>14</v>
      </c>
      <c r="M17" s="7">
        <v>1100</v>
      </c>
      <c r="N17" s="4" t="s">
        <v>23</v>
      </c>
      <c r="O17" s="6">
        <v>108500</v>
      </c>
      <c r="P17" s="3" t="s">
        <v>10</v>
      </c>
      <c r="Q17" s="6"/>
      <c r="R17" s="3" t="s">
        <v>10</v>
      </c>
      <c r="S17" s="5">
        <f>'оренда#'!L11</f>
        <v>48114</v>
      </c>
      <c r="T17" s="5">
        <f>'оренда#'!M11</f>
        <v>0</v>
      </c>
      <c r="U17" s="8" t="s">
        <v>10</v>
      </c>
      <c r="W17" s="10" t="s">
        <v>14</v>
      </c>
      <c r="X17" s="7">
        <v>1100</v>
      </c>
      <c r="Y17" s="4" t="s">
        <v>23</v>
      </c>
      <c r="Z17" s="6">
        <v>97683</v>
      </c>
      <c r="AA17" s="3" t="s">
        <v>10</v>
      </c>
      <c r="AB17" s="6"/>
      <c r="AC17" s="3" t="s">
        <v>10</v>
      </c>
      <c r="AD17" s="5">
        <f>'оренда#'!J11</f>
        <v>71176</v>
      </c>
      <c r="AE17" s="5">
        <f>'оренда#'!K11</f>
        <v>20131</v>
      </c>
      <c r="AF17" s="8" t="s">
        <v>10</v>
      </c>
      <c r="AH17" s="10" t="s">
        <v>14</v>
      </c>
      <c r="AI17" s="7">
        <v>1100</v>
      </c>
      <c r="AJ17" s="4" t="s">
        <v>23</v>
      </c>
      <c r="AK17" s="6">
        <v>94</v>
      </c>
      <c r="AL17" s="3" t="s">
        <v>10</v>
      </c>
      <c r="AM17" s="6"/>
      <c r="AN17" s="3" t="s">
        <v>10</v>
      </c>
      <c r="AO17" s="5">
        <f>'оренда#'!P11</f>
        <v>94</v>
      </c>
      <c r="AP17" s="5">
        <f>'оренда#'!Q11</f>
        <v>0</v>
      </c>
      <c r="AQ17" s="8" t="s">
        <v>10</v>
      </c>
      <c r="AS17" s="10" t="s">
        <v>14</v>
      </c>
      <c r="AT17" s="7">
        <v>1100</v>
      </c>
      <c r="AU17" s="4" t="s">
        <v>23</v>
      </c>
      <c r="AV17" s="6">
        <v>3417</v>
      </c>
      <c r="AW17" s="3" t="s">
        <v>10</v>
      </c>
      <c r="AX17" s="6"/>
      <c r="AY17" s="3" t="s">
        <v>10</v>
      </c>
      <c r="AZ17" s="5">
        <f>'оренда#'!N11</f>
        <v>3333</v>
      </c>
      <c r="BA17" s="5">
        <f>'оренда#'!O11</f>
        <v>0</v>
      </c>
      <c r="BB17" s="8" t="s">
        <v>10</v>
      </c>
    </row>
    <row r="18" spans="1:54" ht="13.5">
      <c r="A18" s="10" t="s">
        <v>16</v>
      </c>
      <c r="B18" s="4">
        <v>1110</v>
      </c>
      <c r="C18" s="4" t="s">
        <v>24</v>
      </c>
      <c r="D18" s="6"/>
      <c r="E18" s="3" t="s">
        <v>10</v>
      </c>
      <c r="F18" s="6"/>
      <c r="G18" s="3" t="s">
        <v>10</v>
      </c>
      <c r="H18" s="5">
        <f>'оренда#'!R12</f>
        <v>0</v>
      </c>
      <c r="I18" s="5">
        <f>'оренда#'!S12</f>
        <v>0</v>
      </c>
      <c r="J18" s="8" t="s">
        <v>10</v>
      </c>
      <c r="L18" s="10" t="s">
        <v>16</v>
      </c>
      <c r="M18" s="4">
        <v>1110</v>
      </c>
      <c r="N18" s="4" t="s">
        <v>24</v>
      </c>
      <c r="O18" s="6"/>
      <c r="P18" s="3" t="s">
        <v>10</v>
      </c>
      <c r="Q18" s="6"/>
      <c r="R18" s="3" t="s">
        <v>10</v>
      </c>
      <c r="S18" s="5">
        <f>'оренда#'!L12</f>
        <v>0</v>
      </c>
      <c r="T18" s="5">
        <f>'оренда#'!M12</f>
        <v>0</v>
      </c>
      <c r="U18" s="8" t="s">
        <v>10</v>
      </c>
      <c r="W18" s="10" t="s">
        <v>16</v>
      </c>
      <c r="X18" s="4">
        <v>1110</v>
      </c>
      <c r="Y18" s="4" t="s">
        <v>24</v>
      </c>
      <c r="Z18" s="6"/>
      <c r="AA18" s="3" t="s">
        <v>10</v>
      </c>
      <c r="AB18" s="6"/>
      <c r="AC18" s="3" t="s">
        <v>10</v>
      </c>
      <c r="AD18" s="5">
        <f>'оренда#'!J12</f>
        <v>0</v>
      </c>
      <c r="AE18" s="5">
        <f>'оренда#'!K12</f>
        <v>0</v>
      </c>
      <c r="AF18" s="8" t="s">
        <v>10</v>
      </c>
      <c r="AH18" s="10" t="s">
        <v>16</v>
      </c>
      <c r="AI18" s="4">
        <v>1110</v>
      </c>
      <c r="AJ18" s="4" t="s">
        <v>24</v>
      </c>
      <c r="AK18" s="6"/>
      <c r="AL18" s="3" t="s">
        <v>10</v>
      </c>
      <c r="AM18" s="6"/>
      <c r="AN18" s="3" t="s">
        <v>10</v>
      </c>
      <c r="AO18" s="5">
        <f>'оренда#'!P12</f>
        <v>0</v>
      </c>
      <c r="AP18" s="5">
        <f>'оренда#'!Q12</f>
        <v>0</v>
      </c>
      <c r="AQ18" s="8" t="s">
        <v>10</v>
      </c>
      <c r="AS18" s="10" t="s">
        <v>16</v>
      </c>
      <c r="AT18" s="4">
        <v>1110</v>
      </c>
      <c r="AU18" s="4" t="s">
        <v>24</v>
      </c>
      <c r="AV18" s="6"/>
      <c r="AW18" s="3" t="s">
        <v>10</v>
      </c>
      <c r="AX18" s="6"/>
      <c r="AY18" s="3" t="s">
        <v>10</v>
      </c>
      <c r="AZ18" s="5">
        <f>'оренда#'!N12</f>
        <v>0</v>
      </c>
      <c r="BA18" s="5">
        <f>'оренда#'!O12</f>
        <v>0</v>
      </c>
      <c r="BB18" s="8" t="s">
        <v>10</v>
      </c>
    </row>
    <row r="19" spans="1:54" ht="13.5">
      <c r="A19" s="10" t="s">
        <v>18</v>
      </c>
      <c r="B19" s="4">
        <v>1111</v>
      </c>
      <c r="C19" s="4">
        <v>100</v>
      </c>
      <c r="D19" s="6"/>
      <c r="E19" s="3" t="s">
        <v>10</v>
      </c>
      <c r="F19" s="6"/>
      <c r="G19" s="3" t="s">
        <v>10</v>
      </c>
      <c r="H19" s="5">
        <f>'оренда#'!R13</f>
        <v>0</v>
      </c>
      <c r="I19" s="5">
        <f>'оренда#'!S13</f>
        <v>0</v>
      </c>
      <c r="J19" s="8" t="s">
        <v>10</v>
      </c>
      <c r="L19" s="10" t="s">
        <v>18</v>
      </c>
      <c r="M19" s="4">
        <v>1111</v>
      </c>
      <c r="N19" s="4">
        <v>100</v>
      </c>
      <c r="O19" s="6"/>
      <c r="P19" s="3" t="s">
        <v>10</v>
      </c>
      <c r="Q19" s="6"/>
      <c r="R19" s="3" t="s">
        <v>10</v>
      </c>
      <c r="S19" s="5">
        <f>'оренда#'!L13</f>
        <v>0</v>
      </c>
      <c r="T19" s="5">
        <f>'оренда#'!M13</f>
        <v>0</v>
      </c>
      <c r="U19" s="8" t="s">
        <v>10</v>
      </c>
      <c r="W19" s="10" t="s">
        <v>18</v>
      </c>
      <c r="X19" s="4">
        <v>1111</v>
      </c>
      <c r="Y19" s="4">
        <v>100</v>
      </c>
      <c r="Z19" s="6"/>
      <c r="AA19" s="3" t="s">
        <v>10</v>
      </c>
      <c r="AB19" s="6"/>
      <c r="AC19" s="3" t="s">
        <v>10</v>
      </c>
      <c r="AD19" s="5">
        <f>'оренда#'!J13</f>
        <v>0</v>
      </c>
      <c r="AE19" s="5">
        <f>'оренда#'!K13</f>
        <v>0</v>
      </c>
      <c r="AF19" s="8" t="s">
        <v>10</v>
      </c>
      <c r="AH19" s="10" t="s">
        <v>18</v>
      </c>
      <c r="AI19" s="4">
        <v>1111</v>
      </c>
      <c r="AJ19" s="4">
        <v>100</v>
      </c>
      <c r="AK19" s="6"/>
      <c r="AL19" s="3" t="s">
        <v>10</v>
      </c>
      <c r="AM19" s="6"/>
      <c r="AN19" s="3" t="s">
        <v>10</v>
      </c>
      <c r="AO19" s="5">
        <f>'оренда#'!P13</f>
        <v>0</v>
      </c>
      <c r="AP19" s="5">
        <f>'оренда#'!Q13</f>
        <v>0</v>
      </c>
      <c r="AQ19" s="8" t="s">
        <v>10</v>
      </c>
      <c r="AS19" s="10" t="s">
        <v>18</v>
      </c>
      <c r="AT19" s="4">
        <v>1111</v>
      </c>
      <c r="AU19" s="4">
        <v>100</v>
      </c>
      <c r="AV19" s="6"/>
      <c r="AW19" s="3" t="s">
        <v>10</v>
      </c>
      <c r="AX19" s="6"/>
      <c r="AY19" s="3" t="s">
        <v>10</v>
      </c>
      <c r="AZ19" s="5">
        <f>'оренда#'!N13</f>
        <v>0</v>
      </c>
      <c r="BA19" s="5">
        <f>'оренда#'!O13</f>
        <v>0</v>
      </c>
      <c r="BB19" s="8" t="s">
        <v>10</v>
      </c>
    </row>
    <row r="20" spans="1:54" ht="13.5">
      <c r="A20" s="10" t="s">
        <v>70</v>
      </c>
      <c r="B20" s="4" t="s">
        <v>71</v>
      </c>
      <c r="C20" s="4" t="s">
        <v>72</v>
      </c>
      <c r="D20" s="6"/>
      <c r="E20" s="3" t="s">
        <v>10</v>
      </c>
      <c r="F20" s="6"/>
      <c r="G20" s="3" t="s">
        <v>10</v>
      </c>
      <c r="H20" s="5">
        <f>'оренда#'!R14</f>
        <v>0</v>
      </c>
      <c r="I20" s="5">
        <f>'оренда#'!S14</f>
        <v>0</v>
      </c>
      <c r="J20" s="8" t="s">
        <v>10</v>
      </c>
      <c r="L20" s="10" t="s">
        <v>70</v>
      </c>
      <c r="M20" s="4" t="s">
        <v>71</v>
      </c>
      <c r="N20" s="4" t="s">
        <v>72</v>
      </c>
      <c r="O20" s="6"/>
      <c r="P20" s="3" t="s">
        <v>10</v>
      </c>
      <c r="Q20" s="6"/>
      <c r="R20" s="3" t="s">
        <v>10</v>
      </c>
      <c r="S20" s="5">
        <f>'оренда#'!L14</f>
        <v>0</v>
      </c>
      <c r="T20" s="5">
        <f>'оренда#'!M14</f>
        <v>0</v>
      </c>
      <c r="U20" s="8" t="s">
        <v>10</v>
      </c>
      <c r="W20" s="10" t="s">
        <v>70</v>
      </c>
      <c r="X20" s="4" t="s">
        <v>71</v>
      </c>
      <c r="Y20" s="4" t="s">
        <v>72</v>
      </c>
      <c r="Z20" s="6"/>
      <c r="AA20" s="3" t="s">
        <v>10</v>
      </c>
      <c r="AB20" s="6"/>
      <c r="AC20" s="3" t="s">
        <v>10</v>
      </c>
      <c r="AD20" s="5">
        <f>'оренда#'!J14</f>
        <v>0</v>
      </c>
      <c r="AE20" s="5">
        <f>'оренда#'!K14</f>
        <v>0</v>
      </c>
      <c r="AF20" s="8" t="s">
        <v>10</v>
      </c>
      <c r="AH20" s="10" t="s">
        <v>70</v>
      </c>
      <c r="AI20" s="4" t="s">
        <v>71</v>
      </c>
      <c r="AJ20" s="4" t="s">
        <v>72</v>
      </c>
      <c r="AK20" s="6"/>
      <c r="AL20" s="3" t="s">
        <v>10</v>
      </c>
      <c r="AM20" s="6"/>
      <c r="AN20" s="3" t="s">
        <v>10</v>
      </c>
      <c r="AO20" s="5">
        <f>'оренда#'!P14</f>
        <v>0</v>
      </c>
      <c r="AP20" s="5">
        <f>'оренда#'!Q14</f>
        <v>0</v>
      </c>
      <c r="AQ20" s="8" t="s">
        <v>10</v>
      </c>
      <c r="AS20" s="10" t="s">
        <v>70</v>
      </c>
      <c r="AT20" s="4" t="s">
        <v>71</v>
      </c>
      <c r="AU20" s="4" t="s">
        <v>72</v>
      </c>
      <c r="AV20" s="6"/>
      <c r="AW20" s="3" t="s">
        <v>10</v>
      </c>
      <c r="AX20" s="6"/>
      <c r="AY20" s="3" t="s">
        <v>10</v>
      </c>
      <c r="AZ20" s="5">
        <f>'оренда#'!N14</f>
        <v>0</v>
      </c>
      <c r="BA20" s="5">
        <f>'оренда#'!O14</f>
        <v>0</v>
      </c>
      <c r="BB20" s="8" t="s">
        <v>10</v>
      </c>
    </row>
    <row r="21" spans="1:54" ht="13.5">
      <c r="A21" s="10" t="s">
        <v>21</v>
      </c>
      <c r="B21" s="4">
        <v>1120</v>
      </c>
      <c r="C21" s="4" t="s">
        <v>73</v>
      </c>
      <c r="D21" s="6"/>
      <c r="E21" s="3" t="s">
        <v>10</v>
      </c>
      <c r="F21" s="6"/>
      <c r="G21" s="3" t="s">
        <v>10</v>
      </c>
      <c r="H21" s="5">
        <f>'оренда#'!R15</f>
        <v>0</v>
      </c>
      <c r="I21" s="5">
        <f>'оренда#'!S15</f>
        <v>0</v>
      </c>
      <c r="J21" s="8" t="s">
        <v>10</v>
      </c>
      <c r="L21" s="10" t="s">
        <v>21</v>
      </c>
      <c r="M21" s="4">
        <v>1120</v>
      </c>
      <c r="N21" s="4" t="s">
        <v>73</v>
      </c>
      <c r="O21" s="6"/>
      <c r="P21" s="3" t="s">
        <v>10</v>
      </c>
      <c r="Q21" s="6"/>
      <c r="R21" s="3" t="s">
        <v>10</v>
      </c>
      <c r="S21" s="5">
        <f>'оренда#'!L15</f>
        <v>0</v>
      </c>
      <c r="T21" s="5">
        <f>'оренда#'!M15</f>
        <v>0</v>
      </c>
      <c r="U21" s="8" t="s">
        <v>10</v>
      </c>
      <c r="W21" s="10" t="s">
        <v>21</v>
      </c>
      <c r="X21" s="4">
        <v>1120</v>
      </c>
      <c r="Y21" s="4" t="s">
        <v>73</v>
      </c>
      <c r="Z21" s="6"/>
      <c r="AA21" s="3" t="s">
        <v>10</v>
      </c>
      <c r="AB21" s="6"/>
      <c r="AC21" s="3" t="s">
        <v>10</v>
      </c>
      <c r="AD21" s="5">
        <f>'оренда#'!J15</f>
        <v>0</v>
      </c>
      <c r="AE21" s="5">
        <f>'оренда#'!K15</f>
        <v>0</v>
      </c>
      <c r="AF21" s="8" t="s">
        <v>10</v>
      </c>
      <c r="AH21" s="10" t="s">
        <v>21</v>
      </c>
      <c r="AI21" s="4">
        <v>1120</v>
      </c>
      <c r="AJ21" s="4" t="s">
        <v>73</v>
      </c>
      <c r="AK21" s="6"/>
      <c r="AL21" s="3" t="s">
        <v>10</v>
      </c>
      <c r="AM21" s="6"/>
      <c r="AN21" s="3" t="s">
        <v>10</v>
      </c>
      <c r="AO21" s="5">
        <f>'оренда#'!P15</f>
        <v>0</v>
      </c>
      <c r="AP21" s="5">
        <f>'оренда#'!Q15</f>
        <v>0</v>
      </c>
      <c r="AQ21" s="8" t="s">
        <v>10</v>
      </c>
      <c r="AS21" s="10" t="s">
        <v>21</v>
      </c>
      <c r="AT21" s="4">
        <v>1120</v>
      </c>
      <c r="AU21" s="4" t="s">
        <v>73</v>
      </c>
      <c r="AV21" s="6"/>
      <c r="AW21" s="3" t="s">
        <v>10</v>
      </c>
      <c r="AX21" s="6"/>
      <c r="AY21" s="3" t="s">
        <v>10</v>
      </c>
      <c r="AZ21" s="5">
        <f>'оренда#'!N15</f>
        <v>0</v>
      </c>
      <c r="BA21" s="5">
        <f>'оренда#'!O15</f>
        <v>0</v>
      </c>
      <c r="BB21" s="8" t="s">
        <v>10</v>
      </c>
    </row>
    <row r="22" spans="1:54" ht="24" customHeight="1">
      <c r="A22" s="11" t="s">
        <v>25</v>
      </c>
      <c r="B22" s="4">
        <v>1130</v>
      </c>
      <c r="C22" s="4" t="s">
        <v>74</v>
      </c>
      <c r="D22" s="6">
        <v>144022</v>
      </c>
      <c r="E22" s="3" t="s">
        <v>10</v>
      </c>
      <c r="F22" s="6"/>
      <c r="G22" s="3" t="s">
        <v>10</v>
      </c>
      <c r="H22" s="5">
        <f>'оренда#'!R16</f>
        <v>99703</v>
      </c>
      <c r="I22" s="5">
        <f>'оренда#'!S16</f>
        <v>13273</v>
      </c>
      <c r="J22" s="8" t="s">
        <v>10</v>
      </c>
      <c r="L22" s="11" t="s">
        <v>25</v>
      </c>
      <c r="M22" s="4">
        <v>1130</v>
      </c>
      <c r="N22" s="4" t="s">
        <v>74</v>
      </c>
      <c r="O22" s="6">
        <v>87578</v>
      </c>
      <c r="P22" s="3" t="s">
        <v>10</v>
      </c>
      <c r="Q22" s="6"/>
      <c r="R22" s="3" t="s">
        <v>10</v>
      </c>
      <c r="S22" s="5">
        <f>'оренда#'!L16</f>
        <v>45035</v>
      </c>
      <c r="T22" s="5">
        <f>'оренда#'!M16</f>
        <v>0</v>
      </c>
      <c r="U22" s="8" t="s">
        <v>10</v>
      </c>
      <c r="W22" s="11" t="s">
        <v>25</v>
      </c>
      <c r="X22" s="4">
        <v>1130</v>
      </c>
      <c r="Y22" s="4" t="s">
        <v>74</v>
      </c>
      <c r="Z22" s="6">
        <v>53833</v>
      </c>
      <c r="AA22" s="3" t="s">
        <v>10</v>
      </c>
      <c r="AB22" s="6"/>
      <c r="AC22" s="3" t="s">
        <v>10</v>
      </c>
      <c r="AD22" s="5">
        <f>'оренда#'!J16</f>
        <v>52096</v>
      </c>
      <c r="AE22" s="5">
        <f>'оренда#'!K16</f>
        <v>13273</v>
      </c>
      <c r="AF22" s="8" t="s">
        <v>10</v>
      </c>
      <c r="AH22" s="11" t="s">
        <v>25</v>
      </c>
      <c r="AI22" s="4">
        <v>1130</v>
      </c>
      <c r="AJ22" s="4" t="s">
        <v>74</v>
      </c>
      <c r="AK22" s="6">
        <v>72</v>
      </c>
      <c r="AL22" s="3" t="s">
        <v>10</v>
      </c>
      <c r="AM22" s="6"/>
      <c r="AN22" s="3" t="s">
        <v>10</v>
      </c>
      <c r="AO22" s="5">
        <f>'оренда#'!P16</f>
        <v>72</v>
      </c>
      <c r="AP22" s="5">
        <f>'оренда#'!Q16</f>
        <v>0</v>
      </c>
      <c r="AQ22" s="8" t="s">
        <v>10</v>
      </c>
      <c r="AS22" s="11" t="s">
        <v>25</v>
      </c>
      <c r="AT22" s="4">
        <v>1130</v>
      </c>
      <c r="AU22" s="4" t="s">
        <v>74</v>
      </c>
      <c r="AV22" s="6">
        <v>2539</v>
      </c>
      <c r="AW22" s="3" t="s">
        <v>10</v>
      </c>
      <c r="AX22" s="6"/>
      <c r="AY22" s="3" t="s">
        <v>10</v>
      </c>
      <c r="AZ22" s="5">
        <f>'оренда#'!N16</f>
        <v>2500</v>
      </c>
      <c r="BA22" s="5">
        <f>'оренда#'!O16</f>
        <v>0</v>
      </c>
      <c r="BB22" s="8" t="s">
        <v>10</v>
      </c>
    </row>
    <row r="23" spans="1:54" ht="13.5">
      <c r="A23" s="10" t="s">
        <v>26</v>
      </c>
      <c r="B23" s="4">
        <v>1131</v>
      </c>
      <c r="C23" s="4">
        <v>150</v>
      </c>
      <c r="D23" s="6">
        <v>45050</v>
      </c>
      <c r="E23" s="3" t="s">
        <v>10</v>
      </c>
      <c r="F23" s="6"/>
      <c r="G23" s="3" t="s">
        <v>10</v>
      </c>
      <c r="H23" s="5">
        <f>'оренда#'!R17</f>
        <v>16597</v>
      </c>
      <c r="I23" s="5">
        <f>'оренда#'!S17</f>
        <v>4632</v>
      </c>
      <c r="J23" s="8" t="s">
        <v>10</v>
      </c>
      <c r="L23" s="10" t="s">
        <v>26</v>
      </c>
      <c r="M23" s="4">
        <v>1131</v>
      </c>
      <c r="N23" s="4">
        <v>150</v>
      </c>
      <c r="O23" s="6">
        <v>29600</v>
      </c>
      <c r="P23" s="3" t="s">
        <v>10</v>
      </c>
      <c r="Q23" s="6"/>
      <c r="R23" s="3" t="s">
        <v>10</v>
      </c>
      <c r="S23" s="5">
        <f>'оренда#'!L17</f>
        <v>2000</v>
      </c>
      <c r="T23" s="5">
        <f>'оренда#'!M17</f>
        <v>0</v>
      </c>
      <c r="U23" s="8" t="s">
        <v>10</v>
      </c>
      <c r="W23" s="10" t="s">
        <v>26</v>
      </c>
      <c r="X23" s="4">
        <v>1131</v>
      </c>
      <c r="Y23" s="4">
        <v>150</v>
      </c>
      <c r="Z23" s="6">
        <v>14950</v>
      </c>
      <c r="AA23" s="3" t="s">
        <v>10</v>
      </c>
      <c r="AB23" s="6"/>
      <c r="AC23" s="3" t="s">
        <v>10</v>
      </c>
      <c r="AD23" s="5">
        <f>'оренда#'!J17</f>
        <v>14123</v>
      </c>
      <c r="AE23" s="5">
        <f>'оренда#'!K17</f>
        <v>4632</v>
      </c>
      <c r="AF23" s="8" t="s">
        <v>10</v>
      </c>
      <c r="AH23" s="10" t="s">
        <v>26</v>
      </c>
      <c r="AI23" s="4">
        <v>1131</v>
      </c>
      <c r="AJ23" s="4">
        <v>150</v>
      </c>
      <c r="AK23" s="6"/>
      <c r="AL23" s="3" t="s">
        <v>10</v>
      </c>
      <c r="AM23" s="6"/>
      <c r="AN23" s="3" t="s">
        <v>10</v>
      </c>
      <c r="AO23" s="5">
        <f>'оренда#'!P17</f>
        <v>0</v>
      </c>
      <c r="AP23" s="5">
        <f>'оренда#'!Q17</f>
        <v>0</v>
      </c>
      <c r="AQ23" s="8" t="s">
        <v>10</v>
      </c>
      <c r="AS23" s="10" t="s">
        <v>26</v>
      </c>
      <c r="AT23" s="4">
        <v>1131</v>
      </c>
      <c r="AU23" s="4">
        <v>150</v>
      </c>
      <c r="AV23" s="6">
        <v>500</v>
      </c>
      <c r="AW23" s="3" t="s">
        <v>10</v>
      </c>
      <c r="AX23" s="6"/>
      <c r="AY23" s="3" t="s">
        <v>10</v>
      </c>
      <c r="AZ23" s="5">
        <f>'оренда#'!N17</f>
        <v>474</v>
      </c>
      <c r="BA23" s="5">
        <f>'оренда#'!O17</f>
        <v>0</v>
      </c>
      <c r="BB23" s="8" t="s">
        <v>10</v>
      </c>
    </row>
    <row r="24" spans="1:54" ht="13.5">
      <c r="A24" s="10" t="s">
        <v>27</v>
      </c>
      <c r="B24" s="4">
        <v>1132</v>
      </c>
      <c r="C24" s="4">
        <v>160</v>
      </c>
      <c r="D24" s="6"/>
      <c r="E24" s="3" t="s">
        <v>10</v>
      </c>
      <c r="F24" s="6"/>
      <c r="G24" s="3" t="s">
        <v>10</v>
      </c>
      <c r="H24" s="5">
        <f>'оренда#'!R18</f>
        <v>0</v>
      </c>
      <c r="I24" s="5">
        <f>'оренда#'!S18</f>
        <v>0</v>
      </c>
      <c r="J24" s="8" t="s">
        <v>10</v>
      </c>
      <c r="L24" s="10" t="s">
        <v>27</v>
      </c>
      <c r="M24" s="4">
        <v>1132</v>
      </c>
      <c r="N24" s="4">
        <v>160</v>
      </c>
      <c r="O24" s="6"/>
      <c r="P24" s="3" t="s">
        <v>10</v>
      </c>
      <c r="Q24" s="6"/>
      <c r="R24" s="3" t="s">
        <v>10</v>
      </c>
      <c r="S24" s="5">
        <f>'оренда#'!L18</f>
        <v>0</v>
      </c>
      <c r="T24" s="5">
        <f>'оренда#'!M18</f>
        <v>0</v>
      </c>
      <c r="U24" s="8" t="s">
        <v>10</v>
      </c>
      <c r="W24" s="10" t="s">
        <v>27</v>
      </c>
      <c r="X24" s="4">
        <v>1132</v>
      </c>
      <c r="Y24" s="4">
        <v>160</v>
      </c>
      <c r="Z24" s="6"/>
      <c r="AA24" s="3" t="s">
        <v>10</v>
      </c>
      <c r="AB24" s="6"/>
      <c r="AC24" s="3" t="s">
        <v>10</v>
      </c>
      <c r="AD24" s="5">
        <f>'оренда#'!J18</f>
        <v>0</v>
      </c>
      <c r="AE24" s="5">
        <f>'оренда#'!K18</f>
        <v>0</v>
      </c>
      <c r="AF24" s="8" t="s">
        <v>10</v>
      </c>
      <c r="AH24" s="10" t="s">
        <v>27</v>
      </c>
      <c r="AI24" s="4">
        <v>1132</v>
      </c>
      <c r="AJ24" s="4">
        <v>160</v>
      </c>
      <c r="AK24" s="6"/>
      <c r="AL24" s="3" t="s">
        <v>10</v>
      </c>
      <c r="AM24" s="6"/>
      <c r="AN24" s="3" t="s">
        <v>10</v>
      </c>
      <c r="AO24" s="5">
        <f>'оренда#'!P18</f>
        <v>0</v>
      </c>
      <c r="AP24" s="5">
        <f>'оренда#'!Q18</f>
        <v>0</v>
      </c>
      <c r="AQ24" s="8" t="s">
        <v>10</v>
      </c>
      <c r="AS24" s="10" t="s">
        <v>27</v>
      </c>
      <c r="AT24" s="4">
        <v>1132</v>
      </c>
      <c r="AU24" s="4">
        <v>160</v>
      </c>
      <c r="AV24" s="6"/>
      <c r="AW24" s="3" t="s">
        <v>10</v>
      </c>
      <c r="AX24" s="6"/>
      <c r="AY24" s="3" t="s">
        <v>10</v>
      </c>
      <c r="AZ24" s="5">
        <f>'оренда#'!N18</f>
        <v>0</v>
      </c>
      <c r="BA24" s="5">
        <f>'оренда#'!O18</f>
        <v>0</v>
      </c>
      <c r="BB24" s="8" t="s">
        <v>10</v>
      </c>
    </row>
    <row r="25" spans="1:54" ht="13.5">
      <c r="A25" s="10" t="s">
        <v>28</v>
      </c>
      <c r="B25" s="4">
        <v>1133</v>
      </c>
      <c r="C25" s="4">
        <v>170</v>
      </c>
      <c r="D25" s="6">
        <v>410</v>
      </c>
      <c r="E25" s="3" t="s">
        <v>10</v>
      </c>
      <c r="F25" s="6"/>
      <c r="G25" s="3" t="s">
        <v>10</v>
      </c>
      <c r="H25" s="5">
        <f>'оренда#'!R19</f>
        <v>360</v>
      </c>
      <c r="I25" s="5">
        <f>'оренда#'!S19</f>
        <v>0</v>
      </c>
      <c r="J25" s="8" t="s">
        <v>10</v>
      </c>
      <c r="L25" s="10" t="s">
        <v>28</v>
      </c>
      <c r="M25" s="4">
        <v>1133</v>
      </c>
      <c r="N25" s="4">
        <v>170</v>
      </c>
      <c r="O25" s="6"/>
      <c r="P25" s="3" t="s">
        <v>10</v>
      </c>
      <c r="Q25" s="6"/>
      <c r="R25" s="3" t="s">
        <v>10</v>
      </c>
      <c r="S25" s="5">
        <f>'оренда#'!L19</f>
        <v>0</v>
      </c>
      <c r="T25" s="5">
        <f>'оренда#'!M19</f>
        <v>0</v>
      </c>
      <c r="U25" s="8" t="s">
        <v>10</v>
      </c>
      <c r="W25" s="10" t="s">
        <v>28</v>
      </c>
      <c r="X25" s="4">
        <v>1133</v>
      </c>
      <c r="Y25" s="4">
        <v>170</v>
      </c>
      <c r="Z25" s="6">
        <v>410</v>
      </c>
      <c r="AA25" s="3" t="s">
        <v>10</v>
      </c>
      <c r="AB25" s="6"/>
      <c r="AC25" s="3" t="s">
        <v>10</v>
      </c>
      <c r="AD25" s="5">
        <f>'оренда#'!J19</f>
        <v>360</v>
      </c>
      <c r="AE25" s="5">
        <f>'оренда#'!K19</f>
        <v>0</v>
      </c>
      <c r="AF25" s="8" t="s">
        <v>10</v>
      </c>
      <c r="AH25" s="10" t="s">
        <v>28</v>
      </c>
      <c r="AI25" s="4">
        <v>1133</v>
      </c>
      <c r="AJ25" s="4">
        <v>170</v>
      </c>
      <c r="AK25" s="6"/>
      <c r="AL25" s="3" t="s">
        <v>10</v>
      </c>
      <c r="AM25" s="6"/>
      <c r="AN25" s="3" t="s">
        <v>10</v>
      </c>
      <c r="AO25" s="5">
        <f>'оренда#'!P19</f>
        <v>0</v>
      </c>
      <c r="AP25" s="5">
        <f>'оренда#'!Q19</f>
        <v>0</v>
      </c>
      <c r="AQ25" s="8" t="s">
        <v>10</v>
      </c>
      <c r="AS25" s="10" t="s">
        <v>28</v>
      </c>
      <c r="AT25" s="4">
        <v>1133</v>
      </c>
      <c r="AU25" s="4">
        <v>170</v>
      </c>
      <c r="AV25" s="6"/>
      <c r="AW25" s="3" t="s">
        <v>10</v>
      </c>
      <c r="AX25" s="6"/>
      <c r="AY25" s="3" t="s">
        <v>10</v>
      </c>
      <c r="AZ25" s="5">
        <f>'оренда#'!N19</f>
        <v>0</v>
      </c>
      <c r="BA25" s="5">
        <f>'оренда#'!O19</f>
        <v>0</v>
      </c>
      <c r="BB25" s="8" t="s">
        <v>10</v>
      </c>
    </row>
    <row r="26" spans="1:54" ht="13.5">
      <c r="A26" s="10" t="s">
        <v>29</v>
      </c>
      <c r="B26" s="4">
        <v>1134</v>
      </c>
      <c r="C26" s="4">
        <v>180</v>
      </c>
      <c r="D26" s="6"/>
      <c r="E26" s="3" t="s">
        <v>10</v>
      </c>
      <c r="F26" s="6"/>
      <c r="G26" s="3" t="s">
        <v>10</v>
      </c>
      <c r="H26" s="5">
        <f>'оренда#'!R20</f>
        <v>0</v>
      </c>
      <c r="I26" s="5">
        <f>'оренда#'!S20</f>
        <v>0</v>
      </c>
      <c r="J26" s="8" t="s">
        <v>10</v>
      </c>
      <c r="L26" s="10" t="s">
        <v>29</v>
      </c>
      <c r="M26" s="4">
        <v>1134</v>
      </c>
      <c r="N26" s="4">
        <v>180</v>
      </c>
      <c r="O26" s="6"/>
      <c r="P26" s="3" t="s">
        <v>10</v>
      </c>
      <c r="Q26" s="6"/>
      <c r="R26" s="3" t="s">
        <v>10</v>
      </c>
      <c r="S26" s="5">
        <f>'оренда#'!L20</f>
        <v>0</v>
      </c>
      <c r="T26" s="5">
        <f>'оренда#'!M20</f>
        <v>0</v>
      </c>
      <c r="U26" s="8" t="s">
        <v>10</v>
      </c>
      <c r="W26" s="10" t="s">
        <v>29</v>
      </c>
      <c r="X26" s="4">
        <v>1134</v>
      </c>
      <c r="Y26" s="4">
        <v>180</v>
      </c>
      <c r="Z26" s="6"/>
      <c r="AA26" s="3" t="s">
        <v>10</v>
      </c>
      <c r="AB26" s="6"/>
      <c r="AC26" s="3" t="s">
        <v>10</v>
      </c>
      <c r="AD26" s="5">
        <f>'оренда#'!J20</f>
        <v>0</v>
      </c>
      <c r="AE26" s="5">
        <f>'оренда#'!K20</f>
        <v>0</v>
      </c>
      <c r="AF26" s="8" t="s">
        <v>10</v>
      </c>
      <c r="AH26" s="10" t="s">
        <v>29</v>
      </c>
      <c r="AI26" s="4">
        <v>1134</v>
      </c>
      <c r="AJ26" s="4">
        <v>180</v>
      </c>
      <c r="AK26" s="6"/>
      <c r="AL26" s="3" t="s">
        <v>10</v>
      </c>
      <c r="AM26" s="6"/>
      <c r="AN26" s="3" t="s">
        <v>10</v>
      </c>
      <c r="AO26" s="5">
        <f>'оренда#'!P20</f>
        <v>0</v>
      </c>
      <c r="AP26" s="5">
        <f>'оренда#'!Q20</f>
        <v>0</v>
      </c>
      <c r="AQ26" s="8" t="s">
        <v>10</v>
      </c>
      <c r="AS26" s="10" t="s">
        <v>29</v>
      </c>
      <c r="AT26" s="4">
        <v>1134</v>
      </c>
      <c r="AU26" s="4">
        <v>180</v>
      </c>
      <c r="AV26" s="6"/>
      <c r="AW26" s="3" t="s">
        <v>10</v>
      </c>
      <c r="AX26" s="6"/>
      <c r="AY26" s="3" t="s">
        <v>10</v>
      </c>
      <c r="AZ26" s="5">
        <f>'оренда#'!N20</f>
        <v>0</v>
      </c>
      <c r="BA26" s="5">
        <f>'оренда#'!O20</f>
        <v>0</v>
      </c>
      <c r="BB26" s="8" t="s">
        <v>10</v>
      </c>
    </row>
    <row r="27" spans="1:54" ht="13.5">
      <c r="A27" s="10" t="s">
        <v>30</v>
      </c>
      <c r="B27" s="4">
        <v>1135</v>
      </c>
      <c r="C27" s="4">
        <v>190</v>
      </c>
      <c r="D27" s="6">
        <v>3206</v>
      </c>
      <c r="E27" s="3" t="s">
        <v>10</v>
      </c>
      <c r="F27" s="6"/>
      <c r="G27" s="3" t="s">
        <v>10</v>
      </c>
      <c r="H27" s="5">
        <f>'оренда#'!R21</f>
        <v>3195</v>
      </c>
      <c r="I27" s="5">
        <f>'оренда#'!S21</f>
        <v>496</v>
      </c>
      <c r="J27" s="8" t="s">
        <v>10</v>
      </c>
      <c r="L27" s="10" t="s">
        <v>30</v>
      </c>
      <c r="M27" s="4">
        <v>1135</v>
      </c>
      <c r="N27" s="4">
        <v>190</v>
      </c>
      <c r="O27" s="6">
        <v>2256</v>
      </c>
      <c r="P27" s="3" t="s">
        <v>10</v>
      </c>
      <c r="Q27" s="6"/>
      <c r="R27" s="3" t="s">
        <v>10</v>
      </c>
      <c r="S27" s="5">
        <f>'оренда#'!L21</f>
        <v>2256</v>
      </c>
      <c r="T27" s="5">
        <f>'оренда#'!M21</f>
        <v>0</v>
      </c>
      <c r="U27" s="8" t="s">
        <v>10</v>
      </c>
      <c r="W27" s="10" t="s">
        <v>30</v>
      </c>
      <c r="X27" s="4">
        <v>1135</v>
      </c>
      <c r="Y27" s="4">
        <v>190</v>
      </c>
      <c r="Z27" s="6">
        <v>950</v>
      </c>
      <c r="AA27" s="3" t="s">
        <v>10</v>
      </c>
      <c r="AB27" s="6"/>
      <c r="AC27" s="3" t="s">
        <v>10</v>
      </c>
      <c r="AD27" s="5">
        <f>'оренда#'!J21</f>
        <v>939</v>
      </c>
      <c r="AE27" s="5">
        <f>'оренда#'!K21</f>
        <v>496</v>
      </c>
      <c r="AF27" s="8" t="s">
        <v>10</v>
      </c>
      <c r="AH27" s="10" t="s">
        <v>30</v>
      </c>
      <c r="AI27" s="4">
        <v>1135</v>
      </c>
      <c r="AJ27" s="4">
        <v>190</v>
      </c>
      <c r="AK27" s="6"/>
      <c r="AL27" s="3" t="s">
        <v>10</v>
      </c>
      <c r="AM27" s="6"/>
      <c r="AN27" s="3" t="s">
        <v>10</v>
      </c>
      <c r="AO27" s="5">
        <f>'оренда#'!P21</f>
        <v>0</v>
      </c>
      <c r="AP27" s="5">
        <f>'оренда#'!Q21</f>
        <v>0</v>
      </c>
      <c r="AQ27" s="8" t="s">
        <v>10</v>
      </c>
      <c r="AS27" s="10" t="s">
        <v>30</v>
      </c>
      <c r="AT27" s="4">
        <v>1135</v>
      </c>
      <c r="AU27" s="4">
        <v>190</v>
      </c>
      <c r="AV27" s="6"/>
      <c r="AW27" s="3" t="s">
        <v>10</v>
      </c>
      <c r="AX27" s="6"/>
      <c r="AY27" s="3" t="s">
        <v>10</v>
      </c>
      <c r="AZ27" s="5">
        <f>'оренда#'!N21</f>
        <v>0</v>
      </c>
      <c r="BA27" s="5">
        <f>'оренда#'!O21</f>
        <v>0</v>
      </c>
      <c r="BB27" s="8" t="s">
        <v>10</v>
      </c>
    </row>
    <row r="28" spans="1:54" ht="13.5">
      <c r="A28" s="10" t="s">
        <v>31</v>
      </c>
      <c r="B28" s="4">
        <v>1136</v>
      </c>
      <c r="C28" s="4">
        <v>200</v>
      </c>
      <c r="D28" s="6">
        <v>900</v>
      </c>
      <c r="E28" s="3" t="s">
        <v>10</v>
      </c>
      <c r="F28" s="6"/>
      <c r="G28" s="3" t="s">
        <v>10</v>
      </c>
      <c r="H28" s="5">
        <f>'оренда#'!R22</f>
        <v>850</v>
      </c>
      <c r="I28" s="5">
        <f>'оренда#'!S22</f>
        <v>0</v>
      </c>
      <c r="J28" s="8" t="s">
        <v>10</v>
      </c>
      <c r="L28" s="10" t="s">
        <v>31</v>
      </c>
      <c r="M28" s="4">
        <v>1136</v>
      </c>
      <c r="N28" s="4">
        <v>200</v>
      </c>
      <c r="O28" s="6">
        <v>550</v>
      </c>
      <c r="P28" s="3" t="s">
        <v>10</v>
      </c>
      <c r="Q28" s="6"/>
      <c r="R28" s="3" t="s">
        <v>10</v>
      </c>
      <c r="S28" s="5">
        <f>'оренда#'!L22</f>
        <v>506</v>
      </c>
      <c r="T28" s="5">
        <f>'оренда#'!M22</f>
        <v>0</v>
      </c>
      <c r="U28" s="8" t="s">
        <v>10</v>
      </c>
      <c r="W28" s="10" t="s">
        <v>31</v>
      </c>
      <c r="X28" s="4">
        <v>1136</v>
      </c>
      <c r="Y28" s="4">
        <v>200</v>
      </c>
      <c r="Z28" s="6">
        <v>300</v>
      </c>
      <c r="AA28" s="3" t="s">
        <v>10</v>
      </c>
      <c r="AB28" s="6"/>
      <c r="AC28" s="3" t="s">
        <v>10</v>
      </c>
      <c r="AD28" s="5">
        <f>'оренда#'!J22</f>
        <v>300</v>
      </c>
      <c r="AE28" s="5">
        <f>'оренда#'!K22</f>
        <v>0</v>
      </c>
      <c r="AF28" s="8" t="s">
        <v>10</v>
      </c>
      <c r="AH28" s="10" t="s">
        <v>31</v>
      </c>
      <c r="AI28" s="4">
        <v>1136</v>
      </c>
      <c r="AJ28" s="4">
        <v>200</v>
      </c>
      <c r="AK28" s="6"/>
      <c r="AL28" s="3" t="s">
        <v>10</v>
      </c>
      <c r="AM28" s="6"/>
      <c r="AN28" s="3" t="s">
        <v>10</v>
      </c>
      <c r="AO28" s="5">
        <f>'оренда#'!P22</f>
        <v>0</v>
      </c>
      <c r="AP28" s="5">
        <f>'оренда#'!Q22</f>
        <v>0</v>
      </c>
      <c r="AQ28" s="8" t="s">
        <v>10</v>
      </c>
      <c r="AS28" s="10" t="s">
        <v>31</v>
      </c>
      <c r="AT28" s="4">
        <v>1136</v>
      </c>
      <c r="AU28" s="4">
        <v>200</v>
      </c>
      <c r="AV28" s="6">
        <v>50</v>
      </c>
      <c r="AW28" s="3" t="s">
        <v>10</v>
      </c>
      <c r="AX28" s="6"/>
      <c r="AY28" s="3" t="s">
        <v>10</v>
      </c>
      <c r="AZ28" s="5">
        <f>'оренда#'!N22</f>
        <v>44</v>
      </c>
      <c r="BA28" s="5">
        <f>'оренда#'!O22</f>
        <v>0</v>
      </c>
      <c r="BB28" s="8" t="s">
        <v>10</v>
      </c>
    </row>
    <row r="29" spans="1:54" ht="13.5">
      <c r="A29" s="10" t="s">
        <v>32</v>
      </c>
      <c r="B29" s="4">
        <v>1137</v>
      </c>
      <c r="C29" s="4">
        <v>210</v>
      </c>
      <c r="D29" s="6">
        <v>25001</v>
      </c>
      <c r="E29" s="3" t="s">
        <v>10</v>
      </c>
      <c r="F29" s="6"/>
      <c r="G29" s="3" t="s">
        <v>10</v>
      </c>
      <c r="H29" s="5">
        <f>'оренда#'!R23</f>
        <v>16459</v>
      </c>
      <c r="I29" s="5">
        <f>'оренда#'!S23</f>
        <v>3575</v>
      </c>
      <c r="J29" s="8" t="s">
        <v>10</v>
      </c>
      <c r="L29" s="10" t="s">
        <v>32</v>
      </c>
      <c r="M29" s="4">
        <v>1137</v>
      </c>
      <c r="N29" s="4">
        <v>210</v>
      </c>
      <c r="O29" s="6">
        <v>19742</v>
      </c>
      <c r="P29" s="3" t="s">
        <v>10</v>
      </c>
      <c r="Q29" s="6"/>
      <c r="R29" s="3" t="s">
        <v>10</v>
      </c>
      <c r="S29" s="5">
        <f>'оренда#'!L23</f>
        <v>11675</v>
      </c>
      <c r="T29" s="5">
        <f>'оренда#'!M23</f>
        <v>0</v>
      </c>
      <c r="U29" s="8" t="s">
        <v>10</v>
      </c>
      <c r="W29" s="10" t="s">
        <v>32</v>
      </c>
      <c r="X29" s="4">
        <v>1137</v>
      </c>
      <c r="Y29" s="4">
        <v>210</v>
      </c>
      <c r="Z29" s="6">
        <v>4700</v>
      </c>
      <c r="AA29" s="3" t="s">
        <v>10</v>
      </c>
      <c r="AB29" s="6"/>
      <c r="AC29" s="3" t="s">
        <v>10</v>
      </c>
      <c r="AD29" s="5">
        <f>'оренда#'!J23</f>
        <v>4225</v>
      </c>
      <c r="AE29" s="5">
        <f>'оренда#'!K23</f>
        <v>3575</v>
      </c>
      <c r="AF29" s="8" t="s">
        <v>10</v>
      </c>
      <c r="AH29" s="10" t="s">
        <v>32</v>
      </c>
      <c r="AI29" s="4">
        <v>1137</v>
      </c>
      <c r="AJ29" s="4">
        <v>210</v>
      </c>
      <c r="AK29" s="6"/>
      <c r="AL29" s="3" t="s">
        <v>10</v>
      </c>
      <c r="AM29" s="6"/>
      <c r="AN29" s="3" t="s">
        <v>10</v>
      </c>
      <c r="AO29" s="5">
        <f>'оренда#'!P23</f>
        <v>0</v>
      </c>
      <c r="AP29" s="5">
        <f>'оренда#'!Q23</f>
        <v>0</v>
      </c>
      <c r="AQ29" s="8" t="s">
        <v>10</v>
      </c>
      <c r="AS29" s="10" t="s">
        <v>32</v>
      </c>
      <c r="AT29" s="4">
        <v>1137</v>
      </c>
      <c r="AU29" s="4">
        <v>210</v>
      </c>
      <c r="AV29" s="6">
        <v>559</v>
      </c>
      <c r="AW29" s="3" t="s">
        <v>10</v>
      </c>
      <c r="AX29" s="6"/>
      <c r="AY29" s="3" t="s">
        <v>10</v>
      </c>
      <c r="AZ29" s="5">
        <f>'оренда#'!N23</f>
        <v>559</v>
      </c>
      <c r="BA29" s="5">
        <f>'оренда#'!O23</f>
        <v>0</v>
      </c>
      <c r="BB29" s="8" t="s">
        <v>10</v>
      </c>
    </row>
    <row r="30" spans="1:54" ht="13.5">
      <c r="A30" s="10" t="s">
        <v>33</v>
      </c>
      <c r="B30" s="4">
        <v>1138</v>
      </c>
      <c r="C30" s="4">
        <v>220</v>
      </c>
      <c r="D30" s="6">
        <v>13270</v>
      </c>
      <c r="E30" s="3" t="s">
        <v>10</v>
      </c>
      <c r="F30" s="6"/>
      <c r="G30" s="3" t="s">
        <v>10</v>
      </c>
      <c r="H30" s="5">
        <f>'оренда#'!R24</f>
        <v>13177</v>
      </c>
      <c r="I30" s="5">
        <f>'оренда#'!S24</f>
        <v>3080</v>
      </c>
      <c r="J30" s="8" t="s">
        <v>10</v>
      </c>
      <c r="L30" s="10" t="s">
        <v>33</v>
      </c>
      <c r="M30" s="4">
        <v>1138</v>
      </c>
      <c r="N30" s="4">
        <v>220</v>
      </c>
      <c r="O30" s="6">
        <v>9530</v>
      </c>
      <c r="P30" s="3" t="s">
        <v>10</v>
      </c>
      <c r="Q30" s="6"/>
      <c r="R30" s="3" t="s">
        <v>10</v>
      </c>
      <c r="S30" s="5">
        <f>'оренда#'!L24</f>
        <v>9530</v>
      </c>
      <c r="T30" s="5">
        <f>'оренда#'!M24</f>
        <v>0</v>
      </c>
      <c r="U30" s="8" t="s">
        <v>10</v>
      </c>
      <c r="W30" s="10" t="s">
        <v>33</v>
      </c>
      <c r="X30" s="4">
        <v>1138</v>
      </c>
      <c r="Y30" s="4">
        <v>220</v>
      </c>
      <c r="Z30" s="6">
        <v>3510</v>
      </c>
      <c r="AA30" s="3" t="s">
        <v>10</v>
      </c>
      <c r="AB30" s="6"/>
      <c r="AC30" s="3" t="s">
        <v>10</v>
      </c>
      <c r="AD30" s="5">
        <f>'оренда#'!J24</f>
        <v>3422</v>
      </c>
      <c r="AE30" s="5">
        <f>'оренда#'!K24</f>
        <v>3080</v>
      </c>
      <c r="AF30" s="8" t="s">
        <v>10</v>
      </c>
      <c r="AH30" s="10" t="s">
        <v>33</v>
      </c>
      <c r="AI30" s="4">
        <v>1138</v>
      </c>
      <c r="AJ30" s="4">
        <v>220</v>
      </c>
      <c r="AK30" s="6"/>
      <c r="AL30" s="3" t="s">
        <v>10</v>
      </c>
      <c r="AM30" s="6"/>
      <c r="AN30" s="3" t="s">
        <v>10</v>
      </c>
      <c r="AO30" s="5">
        <f>'оренда#'!P24</f>
        <v>0</v>
      </c>
      <c r="AP30" s="5">
        <f>'оренда#'!Q24</f>
        <v>0</v>
      </c>
      <c r="AQ30" s="8" t="s">
        <v>10</v>
      </c>
      <c r="AS30" s="10" t="s">
        <v>33</v>
      </c>
      <c r="AT30" s="4">
        <v>1138</v>
      </c>
      <c r="AU30" s="4">
        <v>220</v>
      </c>
      <c r="AV30" s="6">
        <v>230</v>
      </c>
      <c r="AW30" s="3" t="s">
        <v>10</v>
      </c>
      <c r="AX30" s="6"/>
      <c r="AY30" s="3" t="s">
        <v>10</v>
      </c>
      <c r="AZ30" s="5">
        <f>'оренда#'!N24</f>
        <v>225</v>
      </c>
      <c r="BA30" s="5">
        <f>'оренда#'!O24</f>
        <v>0</v>
      </c>
      <c r="BB30" s="8" t="s">
        <v>10</v>
      </c>
    </row>
    <row r="31" spans="1:54" ht="13.5">
      <c r="A31" s="10" t="s">
        <v>34</v>
      </c>
      <c r="B31" s="4">
        <v>1139</v>
      </c>
      <c r="C31" s="4">
        <v>230</v>
      </c>
      <c r="D31" s="6">
        <v>56185</v>
      </c>
      <c r="E31" s="3" t="s">
        <v>10</v>
      </c>
      <c r="F31" s="6"/>
      <c r="G31" s="3" t="s">
        <v>10</v>
      </c>
      <c r="H31" s="5">
        <f>'оренда#'!R25</f>
        <v>49065</v>
      </c>
      <c r="I31" s="5">
        <f>'оренда#'!S25</f>
        <v>1490</v>
      </c>
      <c r="J31" s="8" t="s">
        <v>10</v>
      </c>
      <c r="L31" s="10" t="s">
        <v>34</v>
      </c>
      <c r="M31" s="4">
        <v>1139</v>
      </c>
      <c r="N31" s="4">
        <v>230</v>
      </c>
      <c r="O31" s="6">
        <v>25900</v>
      </c>
      <c r="P31" s="3" t="s">
        <v>10</v>
      </c>
      <c r="Q31" s="6"/>
      <c r="R31" s="3" t="s">
        <v>10</v>
      </c>
      <c r="S31" s="5">
        <f>'оренда#'!L25</f>
        <v>19068</v>
      </c>
      <c r="T31" s="5">
        <f>'оренда#'!M25</f>
        <v>0</v>
      </c>
      <c r="U31" s="8" t="s">
        <v>10</v>
      </c>
      <c r="W31" s="10" t="s">
        <v>34</v>
      </c>
      <c r="X31" s="4">
        <v>1139</v>
      </c>
      <c r="Y31" s="4">
        <v>230</v>
      </c>
      <c r="Z31" s="6">
        <v>29013</v>
      </c>
      <c r="AA31" s="3" t="s">
        <v>10</v>
      </c>
      <c r="AB31" s="6"/>
      <c r="AC31" s="3" t="s">
        <v>10</v>
      </c>
      <c r="AD31" s="5">
        <f>'оренда#'!J25</f>
        <v>28727</v>
      </c>
      <c r="AE31" s="5">
        <f>'оренда#'!K25</f>
        <v>1490</v>
      </c>
      <c r="AF31" s="8" t="s">
        <v>10</v>
      </c>
      <c r="AH31" s="10" t="s">
        <v>34</v>
      </c>
      <c r="AI31" s="4">
        <v>1139</v>
      </c>
      <c r="AJ31" s="4">
        <v>230</v>
      </c>
      <c r="AK31" s="6">
        <v>72</v>
      </c>
      <c r="AL31" s="3" t="s">
        <v>10</v>
      </c>
      <c r="AM31" s="6"/>
      <c r="AN31" s="3" t="s">
        <v>10</v>
      </c>
      <c r="AO31" s="5">
        <f>'оренда#'!P25</f>
        <v>72</v>
      </c>
      <c r="AP31" s="5">
        <f>'оренда#'!Q25</f>
        <v>0</v>
      </c>
      <c r="AQ31" s="8" t="s">
        <v>10</v>
      </c>
      <c r="AS31" s="10" t="s">
        <v>34</v>
      </c>
      <c r="AT31" s="4">
        <v>1139</v>
      </c>
      <c r="AU31" s="4">
        <v>230</v>
      </c>
      <c r="AV31" s="6">
        <v>1200</v>
      </c>
      <c r="AW31" s="3" t="s">
        <v>10</v>
      </c>
      <c r="AX31" s="6"/>
      <c r="AY31" s="3" t="s">
        <v>10</v>
      </c>
      <c r="AZ31" s="5">
        <f>'оренда#'!N25</f>
        <v>1198</v>
      </c>
      <c r="BA31" s="5">
        <f>'оренда#'!O25</f>
        <v>0</v>
      </c>
      <c r="BB31" s="8" t="s">
        <v>10</v>
      </c>
    </row>
    <row r="32" spans="1:54" ht="13.5">
      <c r="A32" s="10" t="s">
        <v>35</v>
      </c>
      <c r="B32" s="4">
        <v>1140</v>
      </c>
      <c r="C32" s="4">
        <v>240</v>
      </c>
      <c r="D32" s="6">
        <v>722</v>
      </c>
      <c r="E32" s="3" t="s">
        <v>10</v>
      </c>
      <c r="F32" s="6"/>
      <c r="G32" s="3" t="s">
        <v>10</v>
      </c>
      <c r="H32" s="5">
        <f>'оренда#'!R26</f>
        <v>677</v>
      </c>
      <c r="I32" s="5">
        <f>'оренда#'!S26</f>
        <v>455</v>
      </c>
      <c r="J32" s="8" t="s">
        <v>10</v>
      </c>
      <c r="L32" s="10" t="s">
        <v>35</v>
      </c>
      <c r="M32" s="4">
        <v>1140</v>
      </c>
      <c r="N32" s="4">
        <v>240</v>
      </c>
      <c r="O32" s="6">
        <v>222</v>
      </c>
      <c r="P32" s="3" t="s">
        <v>10</v>
      </c>
      <c r="Q32" s="6"/>
      <c r="R32" s="3" t="s">
        <v>10</v>
      </c>
      <c r="S32" s="5">
        <f>'оренда#'!L26</f>
        <v>222</v>
      </c>
      <c r="T32" s="5">
        <f>'оренда#'!M26</f>
        <v>0</v>
      </c>
      <c r="U32" s="8" t="s">
        <v>10</v>
      </c>
      <c r="W32" s="10" t="s">
        <v>35</v>
      </c>
      <c r="X32" s="4">
        <v>1140</v>
      </c>
      <c r="Y32" s="4">
        <v>240</v>
      </c>
      <c r="Z32" s="6">
        <v>500</v>
      </c>
      <c r="AA32" s="3" t="s">
        <v>10</v>
      </c>
      <c r="AB32" s="6"/>
      <c r="AC32" s="3" t="s">
        <v>10</v>
      </c>
      <c r="AD32" s="5">
        <f>'оренда#'!J26</f>
        <v>455</v>
      </c>
      <c r="AE32" s="5">
        <f>'оренда#'!K26</f>
        <v>455</v>
      </c>
      <c r="AF32" s="8" t="s">
        <v>10</v>
      </c>
      <c r="AH32" s="10" t="s">
        <v>35</v>
      </c>
      <c r="AI32" s="4">
        <v>1140</v>
      </c>
      <c r="AJ32" s="4">
        <v>240</v>
      </c>
      <c r="AK32" s="6"/>
      <c r="AL32" s="3" t="s">
        <v>10</v>
      </c>
      <c r="AM32" s="6"/>
      <c r="AN32" s="3" t="s">
        <v>10</v>
      </c>
      <c r="AO32" s="5">
        <f>'оренда#'!P26</f>
        <v>0</v>
      </c>
      <c r="AP32" s="5">
        <f>'оренда#'!Q26</f>
        <v>0</v>
      </c>
      <c r="AQ32" s="8" t="s">
        <v>10</v>
      </c>
      <c r="AS32" s="10" t="s">
        <v>35</v>
      </c>
      <c r="AT32" s="4">
        <v>1140</v>
      </c>
      <c r="AU32" s="4">
        <v>240</v>
      </c>
      <c r="AV32" s="6"/>
      <c r="AW32" s="3" t="s">
        <v>10</v>
      </c>
      <c r="AX32" s="6"/>
      <c r="AY32" s="3" t="s">
        <v>10</v>
      </c>
      <c r="AZ32" s="5">
        <f>'оренда#'!N26</f>
        <v>0</v>
      </c>
      <c r="BA32" s="5">
        <f>'оренда#'!O26</f>
        <v>0</v>
      </c>
      <c r="BB32" s="8" t="s">
        <v>10</v>
      </c>
    </row>
    <row r="33" spans="1:54" ht="22.5" customHeight="1">
      <c r="A33" s="11" t="s">
        <v>36</v>
      </c>
      <c r="B33" s="4">
        <v>1150</v>
      </c>
      <c r="C33" s="4">
        <v>250</v>
      </c>
      <c r="D33" s="6"/>
      <c r="E33" s="3" t="s">
        <v>10</v>
      </c>
      <c r="F33" s="6"/>
      <c r="G33" s="3" t="s">
        <v>10</v>
      </c>
      <c r="H33" s="5">
        <f>'оренда#'!R27</f>
        <v>0</v>
      </c>
      <c r="I33" s="5">
        <f>'оренда#'!S27</f>
        <v>0</v>
      </c>
      <c r="J33" s="8" t="s">
        <v>10</v>
      </c>
      <c r="L33" s="11" t="s">
        <v>36</v>
      </c>
      <c r="M33" s="4">
        <v>1150</v>
      </c>
      <c r="N33" s="4">
        <v>250</v>
      </c>
      <c r="O33" s="6"/>
      <c r="P33" s="3" t="s">
        <v>10</v>
      </c>
      <c r="Q33" s="6"/>
      <c r="R33" s="3" t="s">
        <v>10</v>
      </c>
      <c r="S33" s="5">
        <f>'оренда#'!L27</f>
        <v>0</v>
      </c>
      <c r="T33" s="5">
        <f>'оренда#'!M27</f>
        <v>0</v>
      </c>
      <c r="U33" s="8" t="s">
        <v>10</v>
      </c>
      <c r="W33" s="11" t="s">
        <v>36</v>
      </c>
      <c r="X33" s="4">
        <v>1150</v>
      </c>
      <c r="Y33" s="4">
        <v>250</v>
      </c>
      <c r="Z33" s="6"/>
      <c r="AA33" s="3" t="s">
        <v>10</v>
      </c>
      <c r="AB33" s="6"/>
      <c r="AC33" s="3" t="s">
        <v>10</v>
      </c>
      <c r="AD33" s="5">
        <f>'оренда#'!J27</f>
        <v>0</v>
      </c>
      <c r="AE33" s="5">
        <f>'оренда#'!K27</f>
        <v>0</v>
      </c>
      <c r="AF33" s="8" t="s">
        <v>10</v>
      </c>
      <c r="AH33" s="11" t="s">
        <v>36</v>
      </c>
      <c r="AI33" s="4">
        <v>1150</v>
      </c>
      <c r="AJ33" s="4">
        <v>250</v>
      </c>
      <c r="AK33" s="6"/>
      <c r="AL33" s="3" t="s">
        <v>10</v>
      </c>
      <c r="AM33" s="6"/>
      <c r="AN33" s="3" t="s">
        <v>10</v>
      </c>
      <c r="AO33" s="5">
        <f>'оренда#'!P27</f>
        <v>0</v>
      </c>
      <c r="AP33" s="5">
        <f>'оренда#'!Q27</f>
        <v>0</v>
      </c>
      <c r="AQ33" s="8" t="s">
        <v>10</v>
      </c>
      <c r="AS33" s="11" t="s">
        <v>36</v>
      </c>
      <c r="AT33" s="4">
        <v>1150</v>
      </c>
      <c r="AU33" s="4">
        <v>250</v>
      </c>
      <c r="AV33" s="6"/>
      <c r="AW33" s="3" t="s">
        <v>10</v>
      </c>
      <c r="AX33" s="6"/>
      <c r="AY33" s="3" t="s">
        <v>10</v>
      </c>
      <c r="AZ33" s="5">
        <f>'оренда#'!N27</f>
        <v>0</v>
      </c>
      <c r="BA33" s="5">
        <f>'оренда#'!O27</f>
        <v>0</v>
      </c>
      <c r="BB33" s="8" t="s">
        <v>10</v>
      </c>
    </row>
    <row r="34" spans="1:54" ht="13.5">
      <c r="A34" s="10" t="s">
        <v>37</v>
      </c>
      <c r="B34" s="4">
        <v>1160</v>
      </c>
      <c r="C34" s="4">
        <v>260</v>
      </c>
      <c r="D34" s="6">
        <v>64050</v>
      </c>
      <c r="E34" s="3" t="s">
        <v>10</v>
      </c>
      <c r="F34" s="6"/>
      <c r="G34" s="3" t="s">
        <v>10</v>
      </c>
      <c r="H34" s="5">
        <f>'оренда#'!R28</f>
        <v>21637</v>
      </c>
      <c r="I34" s="5">
        <f>'оренда#'!S28</f>
        <v>6403</v>
      </c>
      <c r="J34" s="8" t="s">
        <v>10</v>
      </c>
      <c r="L34" s="10" t="s">
        <v>37</v>
      </c>
      <c r="M34" s="4">
        <v>1160</v>
      </c>
      <c r="N34" s="4">
        <v>260</v>
      </c>
      <c r="O34" s="6">
        <v>20000</v>
      </c>
      <c r="P34" s="3" t="s">
        <v>10</v>
      </c>
      <c r="Q34" s="6"/>
      <c r="R34" s="3" t="s">
        <v>10</v>
      </c>
      <c r="S34" s="5">
        <f>'оренда#'!L28</f>
        <v>2157</v>
      </c>
      <c r="T34" s="5">
        <f>'оренда#'!M28</f>
        <v>0</v>
      </c>
      <c r="U34" s="8" t="s">
        <v>10</v>
      </c>
      <c r="W34" s="10" t="s">
        <v>37</v>
      </c>
      <c r="X34" s="4">
        <v>1160</v>
      </c>
      <c r="Y34" s="4">
        <v>260</v>
      </c>
      <c r="Z34" s="6">
        <v>43150</v>
      </c>
      <c r="AA34" s="3" t="s">
        <v>10</v>
      </c>
      <c r="AB34" s="6"/>
      <c r="AC34" s="3" t="s">
        <v>10</v>
      </c>
      <c r="AD34" s="5">
        <f>'оренда#'!J28</f>
        <v>18625</v>
      </c>
      <c r="AE34" s="5">
        <f>'оренда#'!K28</f>
        <v>6403</v>
      </c>
      <c r="AF34" s="8" t="s">
        <v>10</v>
      </c>
      <c r="AH34" s="10" t="s">
        <v>37</v>
      </c>
      <c r="AI34" s="4">
        <v>1160</v>
      </c>
      <c r="AJ34" s="4">
        <v>260</v>
      </c>
      <c r="AK34" s="6">
        <v>22</v>
      </c>
      <c r="AL34" s="3" t="s">
        <v>10</v>
      </c>
      <c r="AM34" s="6"/>
      <c r="AN34" s="3" t="s">
        <v>10</v>
      </c>
      <c r="AO34" s="5">
        <f>'оренда#'!P28</f>
        <v>22</v>
      </c>
      <c r="AP34" s="5">
        <f>'оренда#'!Q28</f>
        <v>0</v>
      </c>
      <c r="AQ34" s="8" t="s">
        <v>10</v>
      </c>
      <c r="AS34" s="10" t="s">
        <v>37</v>
      </c>
      <c r="AT34" s="4">
        <v>1160</v>
      </c>
      <c r="AU34" s="4">
        <v>260</v>
      </c>
      <c r="AV34" s="6">
        <v>878</v>
      </c>
      <c r="AW34" s="3" t="s">
        <v>10</v>
      </c>
      <c r="AX34" s="6"/>
      <c r="AY34" s="3" t="s">
        <v>10</v>
      </c>
      <c r="AZ34" s="5">
        <f>'оренда#'!N28</f>
        <v>833</v>
      </c>
      <c r="BA34" s="5">
        <f>'оренда#'!O28</f>
        <v>0</v>
      </c>
      <c r="BB34" s="8" t="s">
        <v>10</v>
      </c>
    </row>
    <row r="35" spans="1:54" ht="13.5">
      <c r="A35" s="10" t="s">
        <v>38</v>
      </c>
      <c r="B35" s="4">
        <v>1161</v>
      </c>
      <c r="C35" s="4">
        <v>270</v>
      </c>
      <c r="D35" s="6">
        <v>21897</v>
      </c>
      <c r="E35" s="3" t="s">
        <v>10</v>
      </c>
      <c r="F35" s="6"/>
      <c r="G35" s="3" t="s">
        <v>10</v>
      </c>
      <c r="H35" s="5">
        <f>'оренда#'!R29</f>
        <v>2657</v>
      </c>
      <c r="I35" s="5">
        <f>'оренда#'!S29</f>
        <v>1200</v>
      </c>
      <c r="J35" s="8" t="s">
        <v>10</v>
      </c>
      <c r="L35" s="10" t="s">
        <v>38</v>
      </c>
      <c r="M35" s="4">
        <v>1161</v>
      </c>
      <c r="N35" s="4">
        <v>270</v>
      </c>
      <c r="O35" s="6">
        <v>17700</v>
      </c>
      <c r="P35" s="3" t="s">
        <v>10</v>
      </c>
      <c r="Q35" s="6"/>
      <c r="R35" s="3" t="s">
        <v>10</v>
      </c>
      <c r="S35" s="5">
        <f>'оренда#'!L29</f>
        <v>0</v>
      </c>
      <c r="T35" s="5">
        <f>'оренда#'!M29</f>
        <v>0</v>
      </c>
      <c r="U35" s="8" t="s">
        <v>10</v>
      </c>
      <c r="W35" s="10" t="s">
        <v>38</v>
      </c>
      <c r="X35" s="4">
        <v>1161</v>
      </c>
      <c r="Y35" s="4">
        <v>270</v>
      </c>
      <c r="Z35" s="6">
        <v>3797</v>
      </c>
      <c r="AA35" s="3" t="s">
        <v>10</v>
      </c>
      <c r="AB35" s="6"/>
      <c r="AC35" s="3" t="s">
        <v>10</v>
      </c>
      <c r="AD35" s="5">
        <f>'оренда#'!J29</f>
        <v>2300</v>
      </c>
      <c r="AE35" s="5">
        <f>'оренда#'!K29</f>
        <v>1200</v>
      </c>
      <c r="AF35" s="8" t="s">
        <v>10</v>
      </c>
      <c r="AH35" s="10" t="s">
        <v>38</v>
      </c>
      <c r="AI35" s="4">
        <v>1161</v>
      </c>
      <c r="AJ35" s="4">
        <v>270</v>
      </c>
      <c r="AK35" s="6"/>
      <c r="AL35" s="3" t="s">
        <v>10</v>
      </c>
      <c r="AM35" s="6"/>
      <c r="AN35" s="3" t="s">
        <v>10</v>
      </c>
      <c r="AO35" s="5">
        <f>'оренда#'!P29</f>
        <v>0</v>
      </c>
      <c r="AP35" s="5">
        <f>'оренда#'!Q29</f>
        <v>0</v>
      </c>
      <c r="AQ35" s="8" t="s">
        <v>10</v>
      </c>
      <c r="AS35" s="10" t="s">
        <v>38</v>
      </c>
      <c r="AT35" s="4">
        <v>1161</v>
      </c>
      <c r="AU35" s="4">
        <v>270</v>
      </c>
      <c r="AV35" s="6">
        <v>400</v>
      </c>
      <c r="AW35" s="3" t="s">
        <v>10</v>
      </c>
      <c r="AX35" s="6"/>
      <c r="AY35" s="3" t="s">
        <v>10</v>
      </c>
      <c r="AZ35" s="5">
        <f>'оренда#'!N29</f>
        <v>357</v>
      </c>
      <c r="BA35" s="5">
        <f>'оренда#'!O29</f>
        <v>0</v>
      </c>
      <c r="BB35" s="8" t="s">
        <v>10</v>
      </c>
    </row>
    <row r="36" spans="1:54" ht="13.5">
      <c r="A36" s="10" t="s">
        <v>39</v>
      </c>
      <c r="B36" s="4">
        <v>1162</v>
      </c>
      <c r="C36" s="4">
        <v>280</v>
      </c>
      <c r="D36" s="6">
        <v>10758</v>
      </c>
      <c r="E36" s="3" t="s">
        <v>10</v>
      </c>
      <c r="F36" s="6"/>
      <c r="G36" s="3" t="s">
        <v>10</v>
      </c>
      <c r="H36" s="5">
        <f>'оренда#'!R30</f>
        <v>3326</v>
      </c>
      <c r="I36" s="5">
        <f>'оренда#'!S30</f>
        <v>558</v>
      </c>
      <c r="J36" s="8" t="s">
        <v>10</v>
      </c>
      <c r="L36" s="10" t="s">
        <v>39</v>
      </c>
      <c r="M36" s="4">
        <v>1162</v>
      </c>
      <c r="N36" s="4">
        <v>280</v>
      </c>
      <c r="O36" s="6">
        <v>100</v>
      </c>
      <c r="P36" s="3" t="s">
        <v>10</v>
      </c>
      <c r="Q36" s="6"/>
      <c r="R36" s="3" t="s">
        <v>10</v>
      </c>
      <c r="S36" s="5">
        <f>'оренда#'!L30</f>
        <v>0</v>
      </c>
      <c r="T36" s="5">
        <f>'оренда#'!M30</f>
        <v>0</v>
      </c>
      <c r="U36" s="8" t="s">
        <v>10</v>
      </c>
      <c r="W36" s="10" t="s">
        <v>39</v>
      </c>
      <c r="X36" s="4">
        <v>1162</v>
      </c>
      <c r="Y36" s="4">
        <v>280</v>
      </c>
      <c r="Z36" s="6">
        <v>10658</v>
      </c>
      <c r="AA36" s="3" t="s">
        <v>10</v>
      </c>
      <c r="AB36" s="6"/>
      <c r="AC36" s="3" t="s">
        <v>10</v>
      </c>
      <c r="AD36" s="5">
        <f>'оренда#'!J30</f>
        <v>3326</v>
      </c>
      <c r="AE36" s="5">
        <f>'оренда#'!K30</f>
        <v>558</v>
      </c>
      <c r="AF36" s="8" t="s">
        <v>10</v>
      </c>
      <c r="AH36" s="10" t="s">
        <v>39</v>
      </c>
      <c r="AI36" s="4">
        <v>1162</v>
      </c>
      <c r="AJ36" s="4">
        <v>280</v>
      </c>
      <c r="AK36" s="6"/>
      <c r="AL36" s="3" t="s">
        <v>10</v>
      </c>
      <c r="AM36" s="6"/>
      <c r="AN36" s="3" t="s">
        <v>10</v>
      </c>
      <c r="AO36" s="5">
        <f>'оренда#'!P30</f>
        <v>0</v>
      </c>
      <c r="AP36" s="5">
        <f>'оренда#'!Q30</f>
        <v>0</v>
      </c>
      <c r="AQ36" s="8" t="s">
        <v>10</v>
      </c>
      <c r="AS36" s="10" t="s">
        <v>39</v>
      </c>
      <c r="AT36" s="4">
        <v>1162</v>
      </c>
      <c r="AU36" s="4">
        <v>280</v>
      </c>
      <c r="AV36" s="6"/>
      <c r="AW36" s="3" t="s">
        <v>10</v>
      </c>
      <c r="AX36" s="6"/>
      <c r="AY36" s="3" t="s">
        <v>10</v>
      </c>
      <c r="AZ36" s="5">
        <f>'оренда#'!N30</f>
        <v>0</v>
      </c>
      <c r="BA36" s="5">
        <f>'оренда#'!O30</f>
        <v>0</v>
      </c>
      <c r="BB36" s="8" t="s">
        <v>10</v>
      </c>
    </row>
    <row r="37" spans="1:54" ht="13.5">
      <c r="A37" s="10" t="s">
        <v>40</v>
      </c>
      <c r="B37" s="4">
        <v>1163</v>
      </c>
      <c r="C37" s="4">
        <v>290</v>
      </c>
      <c r="D37" s="6">
        <v>28365</v>
      </c>
      <c r="E37" s="3" t="s">
        <v>10</v>
      </c>
      <c r="F37" s="6"/>
      <c r="G37" s="3" t="s">
        <v>10</v>
      </c>
      <c r="H37" s="5">
        <f>'оренда#'!R31</f>
        <v>12670</v>
      </c>
      <c r="I37" s="5">
        <f>'оренда#'!S31</f>
        <v>3865</v>
      </c>
      <c r="J37" s="8" t="s">
        <v>10</v>
      </c>
      <c r="L37" s="10" t="s">
        <v>40</v>
      </c>
      <c r="M37" s="4">
        <v>1163</v>
      </c>
      <c r="N37" s="4">
        <v>290</v>
      </c>
      <c r="O37" s="6">
        <v>900</v>
      </c>
      <c r="P37" s="3" t="s">
        <v>10</v>
      </c>
      <c r="Q37" s="6"/>
      <c r="R37" s="3" t="s">
        <v>10</v>
      </c>
      <c r="S37" s="5">
        <f>'оренда#'!L31</f>
        <v>875</v>
      </c>
      <c r="T37" s="5">
        <f>'оренда#'!M31</f>
        <v>0</v>
      </c>
      <c r="U37" s="8" t="s">
        <v>10</v>
      </c>
      <c r="W37" s="10" t="s">
        <v>40</v>
      </c>
      <c r="X37" s="4">
        <v>1163</v>
      </c>
      <c r="Y37" s="4">
        <v>290</v>
      </c>
      <c r="Z37" s="6">
        <v>27215</v>
      </c>
      <c r="AA37" s="3" t="s">
        <v>10</v>
      </c>
      <c r="AB37" s="6"/>
      <c r="AC37" s="3" t="s">
        <v>10</v>
      </c>
      <c r="AD37" s="5">
        <f>'оренда#'!J31</f>
        <v>11547</v>
      </c>
      <c r="AE37" s="5">
        <f>'оренда#'!K31</f>
        <v>3865</v>
      </c>
      <c r="AF37" s="8" t="s">
        <v>10</v>
      </c>
      <c r="AH37" s="10" t="s">
        <v>40</v>
      </c>
      <c r="AI37" s="4">
        <v>1163</v>
      </c>
      <c r="AJ37" s="4">
        <v>290</v>
      </c>
      <c r="AK37" s="6"/>
      <c r="AL37" s="3" t="s">
        <v>10</v>
      </c>
      <c r="AM37" s="6"/>
      <c r="AN37" s="3" t="s">
        <v>10</v>
      </c>
      <c r="AO37" s="5">
        <f>'оренда#'!P31</f>
        <v>0</v>
      </c>
      <c r="AP37" s="5">
        <f>'оренда#'!Q31</f>
        <v>0</v>
      </c>
      <c r="AQ37" s="8" t="s">
        <v>10</v>
      </c>
      <c r="AS37" s="10" t="s">
        <v>40</v>
      </c>
      <c r="AT37" s="4">
        <v>1163</v>
      </c>
      <c r="AU37" s="4">
        <v>290</v>
      </c>
      <c r="AV37" s="6">
        <v>250</v>
      </c>
      <c r="AW37" s="3" t="s">
        <v>10</v>
      </c>
      <c r="AX37" s="6"/>
      <c r="AY37" s="3" t="s">
        <v>10</v>
      </c>
      <c r="AZ37" s="5">
        <f>'оренда#'!N31</f>
        <v>248</v>
      </c>
      <c r="BA37" s="5">
        <f>'оренда#'!O31</f>
        <v>0</v>
      </c>
      <c r="BB37" s="8" t="s">
        <v>10</v>
      </c>
    </row>
    <row r="38" spans="1:54" ht="13.5">
      <c r="A38" s="10" t="s">
        <v>41</v>
      </c>
      <c r="B38" s="4">
        <v>1164</v>
      </c>
      <c r="C38" s="4">
        <v>300</v>
      </c>
      <c r="D38" s="6">
        <v>600</v>
      </c>
      <c r="E38" s="3" t="s">
        <v>10</v>
      </c>
      <c r="F38" s="6"/>
      <c r="G38" s="3" t="s">
        <v>10</v>
      </c>
      <c r="H38" s="5">
        <f>'оренда#'!R32</f>
        <v>600</v>
      </c>
      <c r="I38" s="5">
        <f>'оренда#'!S32</f>
        <v>0</v>
      </c>
      <c r="J38" s="8" t="s">
        <v>10</v>
      </c>
      <c r="L38" s="10" t="s">
        <v>41</v>
      </c>
      <c r="M38" s="4">
        <v>1164</v>
      </c>
      <c r="N38" s="4">
        <v>300</v>
      </c>
      <c r="O38" s="6"/>
      <c r="P38" s="3" t="s">
        <v>10</v>
      </c>
      <c r="Q38" s="6"/>
      <c r="R38" s="3" t="s">
        <v>10</v>
      </c>
      <c r="S38" s="5">
        <f>'оренда#'!L32</f>
        <v>0</v>
      </c>
      <c r="T38" s="5">
        <f>'оренда#'!M32</f>
        <v>0</v>
      </c>
      <c r="U38" s="8" t="s">
        <v>10</v>
      </c>
      <c r="W38" s="10" t="s">
        <v>41</v>
      </c>
      <c r="X38" s="4">
        <v>1164</v>
      </c>
      <c r="Y38" s="4">
        <v>300</v>
      </c>
      <c r="Z38" s="6">
        <v>600</v>
      </c>
      <c r="AA38" s="3" t="s">
        <v>10</v>
      </c>
      <c r="AB38" s="6"/>
      <c r="AC38" s="3" t="s">
        <v>10</v>
      </c>
      <c r="AD38" s="5">
        <f>'оренда#'!J32</f>
        <v>600</v>
      </c>
      <c r="AE38" s="5">
        <f>'оренда#'!K32</f>
        <v>0</v>
      </c>
      <c r="AF38" s="8" t="s">
        <v>10</v>
      </c>
      <c r="AH38" s="10" t="s">
        <v>41</v>
      </c>
      <c r="AI38" s="4">
        <v>1164</v>
      </c>
      <c r="AJ38" s="4">
        <v>300</v>
      </c>
      <c r="AK38" s="6"/>
      <c r="AL38" s="3" t="s">
        <v>10</v>
      </c>
      <c r="AM38" s="6"/>
      <c r="AN38" s="3" t="s">
        <v>10</v>
      </c>
      <c r="AO38" s="5">
        <f>'оренда#'!P32</f>
        <v>0</v>
      </c>
      <c r="AP38" s="5">
        <f>'оренда#'!Q32</f>
        <v>0</v>
      </c>
      <c r="AQ38" s="8" t="s">
        <v>10</v>
      </c>
      <c r="AS38" s="10" t="s">
        <v>41</v>
      </c>
      <c r="AT38" s="4">
        <v>1164</v>
      </c>
      <c r="AU38" s="4">
        <v>300</v>
      </c>
      <c r="AV38" s="6"/>
      <c r="AW38" s="3" t="s">
        <v>10</v>
      </c>
      <c r="AX38" s="6"/>
      <c r="AY38" s="3" t="s">
        <v>10</v>
      </c>
      <c r="AZ38" s="5">
        <f>'оренда#'!N32</f>
        <v>0</v>
      </c>
      <c r="BA38" s="5">
        <f>'оренда#'!O32</f>
        <v>0</v>
      </c>
      <c r="BB38" s="8" t="s">
        <v>10</v>
      </c>
    </row>
    <row r="39" spans="1:54" ht="13.5">
      <c r="A39" s="10" t="s">
        <v>42</v>
      </c>
      <c r="B39" s="4">
        <v>1165</v>
      </c>
      <c r="C39" s="4">
        <v>310</v>
      </c>
      <c r="D39" s="6">
        <v>2430</v>
      </c>
      <c r="E39" s="3" t="s">
        <v>10</v>
      </c>
      <c r="F39" s="6"/>
      <c r="G39" s="3" t="s">
        <v>10</v>
      </c>
      <c r="H39" s="5">
        <f>'оренда#'!R33</f>
        <v>2384</v>
      </c>
      <c r="I39" s="5">
        <f>'оренда#'!S33</f>
        <v>780</v>
      </c>
      <c r="J39" s="8" t="s">
        <v>10</v>
      </c>
      <c r="L39" s="10" t="s">
        <v>42</v>
      </c>
      <c r="M39" s="4">
        <v>1165</v>
      </c>
      <c r="N39" s="4">
        <v>310</v>
      </c>
      <c r="O39" s="6">
        <v>1300</v>
      </c>
      <c r="P39" s="3" t="s">
        <v>10</v>
      </c>
      <c r="Q39" s="6"/>
      <c r="R39" s="3" t="s">
        <v>10</v>
      </c>
      <c r="S39" s="5">
        <f>'оренда#'!L33</f>
        <v>1282</v>
      </c>
      <c r="T39" s="5">
        <f>'оренда#'!M33</f>
        <v>0</v>
      </c>
      <c r="U39" s="8" t="s">
        <v>10</v>
      </c>
      <c r="W39" s="10" t="s">
        <v>42</v>
      </c>
      <c r="X39" s="4">
        <v>1165</v>
      </c>
      <c r="Y39" s="4">
        <v>310</v>
      </c>
      <c r="Z39" s="6">
        <v>880</v>
      </c>
      <c r="AA39" s="3" t="s">
        <v>10</v>
      </c>
      <c r="AB39" s="6"/>
      <c r="AC39" s="3" t="s">
        <v>10</v>
      </c>
      <c r="AD39" s="5">
        <f>'оренда#'!J33</f>
        <v>852</v>
      </c>
      <c r="AE39" s="5">
        <f>'оренда#'!K33</f>
        <v>780</v>
      </c>
      <c r="AF39" s="8" t="s">
        <v>10</v>
      </c>
      <c r="AH39" s="10" t="s">
        <v>42</v>
      </c>
      <c r="AI39" s="4">
        <v>1165</v>
      </c>
      <c r="AJ39" s="4">
        <v>310</v>
      </c>
      <c r="AK39" s="6">
        <v>22</v>
      </c>
      <c r="AL39" s="3" t="s">
        <v>10</v>
      </c>
      <c r="AM39" s="6"/>
      <c r="AN39" s="3" t="s">
        <v>10</v>
      </c>
      <c r="AO39" s="5">
        <f>'оренда#'!P33</f>
        <v>22</v>
      </c>
      <c r="AP39" s="5">
        <f>'оренда#'!Q33</f>
        <v>0</v>
      </c>
      <c r="AQ39" s="8" t="s">
        <v>10</v>
      </c>
      <c r="AS39" s="10" t="s">
        <v>42</v>
      </c>
      <c r="AT39" s="4">
        <v>1165</v>
      </c>
      <c r="AU39" s="4">
        <v>310</v>
      </c>
      <c r="AV39" s="6">
        <v>228</v>
      </c>
      <c r="AW39" s="3" t="s">
        <v>10</v>
      </c>
      <c r="AX39" s="6"/>
      <c r="AY39" s="3" t="s">
        <v>10</v>
      </c>
      <c r="AZ39" s="5">
        <f>'оренда#'!N33</f>
        <v>228</v>
      </c>
      <c r="BA39" s="5">
        <f>'оренда#'!O33</f>
        <v>0</v>
      </c>
      <c r="BB39" s="8" t="s">
        <v>10</v>
      </c>
    </row>
    <row r="40" spans="1:54" ht="13.5">
      <c r="A40" s="10" t="s">
        <v>43</v>
      </c>
      <c r="B40" s="4">
        <v>1170</v>
      </c>
      <c r="C40" s="4">
        <v>320</v>
      </c>
      <c r="D40" s="6">
        <v>900</v>
      </c>
      <c r="E40" s="3" t="s">
        <v>10</v>
      </c>
      <c r="F40" s="6"/>
      <c r="G40" s="3" t="s">
        <v>10</v>
      </c>
      <c r="H40" s="5">
        <f>'оренда#'!R34</f>
        <v>700</v>
      </c>
      <c r="I40" s="5">
        <f>'оренда#'!S34</f>
        <v>0</v>
      </c>
      <c r="J40" s="8" t="s">
        <v>10</v>
      </c>
      <c r="L40" s="10" t="s">
        <v>43</v>
      </c>
      <c r="M40" s="4">
        <v>1170</v>
      </c>
      <c r="N40" s="4">
        <v>320</v>
      </c>
      <c r="O40" s="6">
        <v>700</v>
      </c>
      <c r="P40" s="3" t="s">
        <v>10</v>
      </c>
      <c r="Q40" s="6"/>
      <c r="R40" s="3" t="s">
        <v>10</v>
      </c>
      <c r="S40" s="5">
        <f>'оренда#'!L34</f>
        <v>700</v>
      </c>
      <c r="T40" s="5">
        <f>'оренда#'!M34</f>
        <v>0</v>
      </c>
      <c r="U40" s="8" t="s">
        <v>10</v>
      </c>
      <c r="W40" s="10" t="s">
        <v>43</v>
      </c>
      <c r="X40" s="4">
        <v>1170</v>
      </c>
      <c r="Y40" s="4">
        <v>320</v>
      </c>
      <c r="Z40" s="6">
        <v>200</v>
      </c>
      <c r="AA40" s="3" t="s">
        <v>10</v>
      </c>
      <c r="AB40" s="6"/>
      <c r="AC40" s="3" t="s">
        <v>10</v>
      </c>
      <c r="AD40" s="5">
        <f>'оренда#'!J34</f>
        <v>0</v>
      </c>
      <c r="AE40" s="5">
        <f>'оренда#'!K34</f>
        <v>0</v>
      </c>
      <c r="AF40" s="8" t="s">
        <v>10</v>
      </c>
      <c r="AH40" s="10" t="s">
        <v>43</v>
      </c>
      <c r="AI40" s="4">
        <v>1170</v>
      </c>
      <c r="AJ40" s="4">
        <v>320</v>
      </c>
      <c r="AK40" s="6"/>
      <c r="AL40" s="3" t="s">
        <v>10</v>
      </c>
      <c r="AM40" s="6"/>
      <c r="AN40" s="3" t="s">
        <v>10</v>
      </c>
      <c r="AO40" s="5">
        <f>'оренда#'!P34</f>
        <v>0</v>
      </c>
      <c r="AP40" s="5">
        <f>'оренда#'!Q34</f>
        <v>0</v>
      </c>
      <c r="AQ40" s="8" t="s">
        <v>10</v>
      </c>
      <c r="AS40" s="10" t="s">
        <v>43</v>
      </c>
      <c r="AT40" s="4">
        <v>1170</v>
      </c>
      <c r="AU40" s="4">
        <v>320</v>
      </c>
      <c r="AV40" s="6"/>
      <c r="AW40" s="3" t="s">
        <v>10</v>
      </c>
      <c r="AX40" s="6"/>
      <c r="AY40" s="3" t="s">
        <v>10</v>
      </c>
      <c r="AZ40" s="5">
        <f>'оренда#'!N34</f>
        <v>0</v>
      </c>
      <c r="BA40" s="5">
        <f>'оренда#'!O34</f>
        <v>0</v>
      </c>
      <c r="BB40" s="8" t="s">
        <v>10</v>
      </c>
    </row>
    <row r="41" spans="1:54" ht="13.5">
      <c r="A41" s="10" t="s">
        <v>44</v>
      </c>
      <c r="B41" s="4">
        <v>1200</v>
      </c>
      <c r="C41" s="4">
        <v>330</v>
      </c>
      <c r="D41" s="6"/>
      <c r="E41" s="3" t="s">
        <v>10</v>
      </c>
      <c r="F41" s="6"/>
      <c r="G41" s="3" t="s">
        <v>10</v>
      </c>
      <c r="H41" s="5">
        <f>'оренда#'!R35</f>
        <v>0</v>
      </c>
      <c r="I41" s="5">
        <f>'оренда#'!S35</f>
        <v>0</v>
      </c>
      <c r="J41" s="8" t="s">
        <v>10</v>
      </c>
      <c r="L41" s="10" t="s">
        <v>44</v>
      </c>
      <c r="M41" s="4">
        <v>1200</v>
      </c>
      <c r="N41" s="4">
        <v>330</v>
      </c>
      <c r="O41" s="6"/>
      <c r="P41" s="3" t="s">
        <v>10</v>
      </c>
      <c r="Q41" s="6"/>
      <c r="R41" s="3" t="s">
        <v>10</v>
      </c>
      <c r="S41" s="5">
        <f>'оренда#'!L35</f>
        <v>0</v>
      </c>
      <c r="T41" s="5">
        <f>'оренда#'!M35</f>
        <v>0</v>
      </c>
      <c r="U41" s="8" t="s">
        <v>10</v>
      </c>
      <c r="W41" s="10" t="s">
        <v>44</v>
      </c>
      <c r="X41" s="4">
        <v>1200</v>
      </c>
      <c r="Y41" s="4">
        <v>330</v>
      </c>
      <c r="Z41" s="6"/>
      <c r="AA41" s="3" t="s">
        <v>10</v>
      </c>
      <c r="AB41" s="6"/>
      <c r="AC41" s="3" t="s">
        <v>10</v>
      </c>
      <c r="AD41" s="5">
        <f>'оренда#'!J35</f>
        <v>0</v>
      </c>
      <c r="AE41" s="5">
        <f>'оренда#'!K35</f>
        <v>0</v>
      </c>
      <c r="AF41" s="8" t="s">
        <v>10</v>
      </c>
      <c r="AH41" s="10" t="s">
        <v>44</v>
      </c>
      <c r="AI41" s="4">
        <v>1200</v>
      </c>
      <c r="AJ41" s="4">
        <v>330</v>
      </c>
      <c r="AK41" s="6"/>
      <c r="AL41" s="3" t="s">
        <v>10</v>
      </c>
      <c r="AM41" s="6"/>
      <c r="AN41" s="3" t="s">
        <v>10</v>
      </c>
      <c r="AO41" s="5">
        <f>'оренда#'!P35</f>
        <v>0</v>
      </c>
      <c r="AP41" s="5">
        <f>'оренда#'!Q35</f>
        <v>0</v>
      </c>
      <c r="AQ41" s="8" t="s">
        <v>10</v>
      </c>
      <c r="AS41" s="10" t="s">
        <v>44</v>
      </c>
      <c r="AT41" s="4">
        <v>1200</v>
      </c>
      <c r="AU41" s="4">
        <v>330</v>
      </c>
      <c r="AV41" s="6"/>
      <c r="AW41" s="3" t="s">
        <v>10</v>
      </c>
      <c r="AX41" s="6"/>
      <c r="AY41" s="3" t="s">
        <v>10</v>
      </c>
      <c r="AZ41" s="5">
        <f>'оренда#'!N35</f>
        <v>0</v>
      </c>
      <c r="BA41" s="5">
        <f>'оренда#'!O35</f>
        <v>0</v>
      </c>
      <c r="BB41" s="8" t="s">
        <v>10</v>
      </c>
    </row>
    <row r="42" spans="1:54" ht="13.5">
      <c r="A42" s="10" t="s">
        <v>45</v>
      </c>
      <c r="B42" s="4">
        <v>1300</v>
      </c>
      <c r="C42" s="4">
        <v>340</v>
      </c>
      <c r="D42" s="6"/>
      <c r="E42" s="3" t="s">
        <v>10</v>
      </c>
      <c r="F42" s="6"/>
      <c r="G42" s="3" t="s">
        <v>10</v>
      </c>
      <c r="H42" s="5">
        <f>'оренда#'!R36</f>
        <v>0</v>
      </c>
      <c r="I42" s="5">
        <f>'оренда#'!S36</f>
        <v>0</v>
      </c>
      <c r="J42" s="8" t="s">
        <v>10</v>
      </c>
      <c r="L42" s="10" t="s">
        <v>45</v>
      </c>
      <c r="M42" s="4">
        <v>1300</v>
      </c>
      <c r="N42" s="4">
        <v>340</v>
      </c>
      <c r="O42" s="6"/>
      <c r="P42" s="3" t="s">
        <v>10</v>
      </c>
      <c r="Q42" s="6"/>
      <c r="R42" s="3" t="s">
        <v>10</v>
      </c>
      <c r="S42" s="5">
        <f>'оренда#'!L36</f>
        <v>0</v>
      </c>
      <c r="T42" s="5">
        <f>'оренда#'!M36</f>
        <v>0</v>
      </c>
      <c r="U42" s="8" t="s">
        <v>10</v>
      </c>
      <c r="W42" s="10" t="s">
        <v>45</v>
      </c>
      <c r="X42" s="4">
        <v>1300</v>
      </c>
      <c r="Y42" s="4">
        <v>340</v>
      </c>
      <c r="Z42" s="6"/>
      <c r="AA42" s="3" t="s">
        <v>10</v>
      </c>
      <c r="AB42" s="6"/>
      <c r="AC42" s="3" t="s">
        <v>10</v>
      </c>
      <c r="AD42" s="5">
        <f>'оренда#'!J36</f>
        <v>0</v>
      </c>
      <c r="AE42" s="5">
        <f>'оренда#'!K36</f>
        <v>0</v>
      </c>
      <c r="AF42" s="8" t="s">
        <v>10</v>
      </c>
      <c r="AH42" s="10" t="s">
        <v>45</v>
      </c>
      <c r="AI42" s="4">
        <v>1300</v>
      </c>
      <c r="AJ42" s="4">
        <v>340</v>
      </c>
      <c r="AK42" s="6"/>
      <c r="AL42" s="3" t="s">
        <v>10</v>
      </c>
      <c r="AM42" s="6"/>
      <c r="AN42" s="3" t="s">
        <v>10</v>
      </c>
      <c r="AO42" s="5">
        <f>'оренда#'!P36</f>
        <v>0</v>
      </c>
      <c r="AP42" s="5">
        <f>'оренда#'!Q36</f>
        <v>0</v>
      </c>
      <c r="AQ42" s="8" t="s">
        <v>10</v>
      </c>
      <c r="AS42" s="10" t="s">
        <v>45</v>
      </c>
      <c r="AT42" s="4">
        <v>1300</v>
      </c>
      <c r="AU42" s="4">
        <v>340</v>
      </c>
      <c r="AV42" s="6"/>
      <c r="AW42" s="3" t="s">
        <v>10</v>
      </c>
      <c r="AX42" s="6"/>
      <c r="AY42" s="3" t="s">
        <v>10</v>
      </c>
      <c r="AZ42" s="5">
        <f>'оренда#'!N36</f>
        <v>0</v>
      </c>
      <c r="BA42" s="5">
        <f>'оренда#'!O36</f>
        <v>0</v>
      </c>
      <c r="BB42" s="8" t="s">
        <v>10</v>
      </c>
    </row>
    <row r="43" spans="1:54" ht="22.5" customHeight="1">
      <c r="A43" s="11" t="s">
        <v>46</v>
      </c>
      <c r="B43" s="4">
        <v>1310</v>
      </c>
      <c r="C43" s="4">
        <v>350</v>
      </c>
      <c r="D43" s="6"/>
      <c r="E43" s="3" t="s">
        <v>10</v>
      </c>
      <c r="F43" s="6"/>
      <c r="G43" s="3" t="s">
        <v>10</v>
      </c>
      <c r="H43" s="5">
        <f>'оренда#'!R37</f>
        <v>0</v>
      </c>
      <c r="I43" s="5">
        <f>'оренда#'!S37</f>
        <v>0</v>
      </c>
      <c r="J43" s="8" t="s">
        <v>10</v>
      </c>
      <c r="L43" s="11" t="s">
        <v>46</v>
      </c>
      <c r="M43" s="4">
        <v>1310</v>
      </c>
      <c r="N43" s="4">
        <v>350</v>
      </c>
      <c r="O43" s="6"/>
      <c r="P43" s="3" t="s">
        <v>10</v>
      </c>
      <c r="Q43" s="6"/>
      <c r="R43" s="3" t="s">
        <v>10</v>
      </c>
      <c r="S43" s="5">
        <f>'оренда#'!L37</f>
        <v>0</v>
      </c>
      <c r="T43" s="5">
        <f>'оренда#'!M37</f>
        <v>0</v>
      </c>
      <c r="U43" s="8" t="s">
        <v>10</v>
      </c>
      <c r="W43" s="11" t="s">
        <v>46</v>
      </c>
      <c r="X43" s="4">
        <v>1310</v>
      </c>
      <c r="Y43" s="4">
        <v>350</v>
      </c>
      <c r="Z43" s="6"/>
      <c r="AA43" s="3" t="s">
        <v>10</v>
      </c>
      <c r="AB43" s="6"/>
      <c r="AC43" s="3" t="s">
        <v>10</v>
      </c>
      <c r="AD43" s="5">
        <f>'оренда#'!J37</f>
        <v>0</v>
      </c>
      <c r="AE43" s="5">
        <f>'оренда#'!K37</f>
        <v>0</v>
      </c>
      <c r="AF43" s="8" t="s">
        <v>10</v>
      </c>
      <c r="AH43" s="11" t="s">
        <v>46</v>
      </c>
      <c r="AI43" s="4">
        <v>1310</v>
      </c>
      <c r="AJ43" s="4">
        <v>350</v>
      </c>
      <c r="AK43" s="6"/>
      <c r="AL43" s="3" t="s">
        <v>10</v>
      </c>
      <c r="AM43" s="6"/>
      <c r="AN43" s="3" t="s">
        <v>10</v>
      </c>
      <c r="AO43" s="5">
        <f>'оренда#'!P37</f>
        <v>0</v>
      </c>
      <c r="AP43" s="5">
        <f>'оренда#'!Q37</f>
        <v>0</v>
      </c>
      <c r="AQ43" s="8" t="s">
        <v>10</v>
      </c>
      <c r="AS43" s="11" t="s">
        <v>46</v>
      </c>
      <c r="AT43" s="4">
        <v>1310</v>
      </c>
      <c r="AU43" s="4">
        <v>350</v>
      </c>
      <c r="AV43" s="6"/>
      <c r="AW43" s="3" t="s">
        <v>10</v>
      </c>
      <c r="AX43" s="6"/>
      <c r="AY43" s="3" t="s">
        <v>10</v>
      </c>
      <c r="AZ43" s="5">
        <f>'оренда#'!N37</f>
        <v>0</v>
      </c>
      <c r="BA43" s="5">
        <f>'оренда#'!O37</f>
        <v>0</v>
      </c>
      <c r="BB43" s="8" t="s">
        <v>10</v>
      </c>
    </row>
    <row r="44" spans="1:54" ht="22.5" customHeight="1">
      <c r="A44" s="11" t="s">
        <v>47</v>
      </c>
      <c r="B44" s="4">
        <v>1320</v>
      </c>
      <c r="C44" s="4">
        <v>360</v>
      </c>
      <c r="D44" s="6"/>
      <c r="E44" s="3" t="s">
        <v>10</v>
      </c>
      <c r="F44" s="6"/>
      <c r="G44" s="3" t="s">
        <v>10</v>
      </c>
      <c r="H44" s="5">
        <f>'оренда#'!R38</f>
        <v>0</v>
      </c>
      <c r="I44" s="5">
        <f>'оренда#'!S38</f>
        <v>0</v>
      </c>
      <c r="J44" s="8" t="s">
        <v>10</v>
      </c>
      <c r="L44" s="11" t="s">
        <v>47</v>
      </c>
      <c r="M44" s="4">
        <v>1320</v>
      </c>
      <c r="N44" s="4">
        <v>360</v>
      </c>
      <c r="O44" s="6"/>
      <c r="P44" s="3" t="s">
        <v>10</v>
      </c>
      <c r="Q44" s="6"/>
      <c r="R44" s="3" t="s">
        <v>10</v>
      </c>
      <c r="S44" s="5">
        <f>'оренда#'!L38</f>
        <v>0</v>
      </c>
      <c r="T44" s="5">
        <f>'оренда#'!M38</f>
        <v>0</v>
      </c>
      <c r="U44" s="8" t="s">
        <v>10</v>
      </c>
      <c r="W44" s="11" t="s">
        <v>47</v>
      </c>
      <c r="X44" s="4">
        <v>1320</v>
      </c>
      <c r="Y44" s="4">
        <v>360</v>
      </c>
      <c r="Z44" s="6"/>
      <c r="AA44" s="3" t="s">
        <v>10</v>
      </c>
      <c r="AB44" s="6"/>
      <c r="AC44" s="3" t="s">
        <v>10</v>
      </c>
      <c r="AD44" s="5">
        <f>'оренда#'!J38</f>
        <v>0</v>
      </c>
      <c r="AE44" s="5">
        <f>'оренда#'!K38</f>
        <v>0</v>
      </c>
      <c r="AF44" s="8" t="s">
        <v>10</v>
      </c>
      <c r="AH44" s="11" t="s">
        <v>47</v>
      </c>
      <c r="AI44" s="4">
        <v>1320</v>
      </c>
      <c r="AJ44" s="4">
        <v>360</v>
      </c>
      <c r="AK44" s="6"/>
      <c r="AL44" s="3" t="s">
        <v>10</v>
      </c>
      <c r="AM44" s="6"/>
      <c r="AN44" s="3" t="s">
        <v>10</v>
      </c>
      <c r="AO44" s="5">
        <f>'оренда#'!P38</f>
        <v>0</v>
      </c>
      <c r="AP44" s="5">
        <f>'оренда#'!Q38</f>
        <v>0</v>
      </c>
      <c r="AQ44" s="8" t="s">
        <v>10</v>
      </c>
      <c r="AS44" s="11" t="s">
        <v>47</v>
      </c>
      <c r="AT44" s="4">
        <v>1320</v>
      </c>
      <c r="AU44" s="4">
        <v>360</v>
      </c>
      <c r="AV44" s="6"/>
      <c r="AW44" s="3" t="s">
        <v>10</v>
      </c>
      <c r="AX44" s="6"/>
      <c r="AY44" s="3" t="s">
        <v>10</v>
      </c>
      <c r="AZ44" s="5">
        <f>'оренда#'!N38</f>
        <v>0</v>
      </c>
      <c r="BA44" s="5">
        <f>'оренда#'!O38</f>
        <v>0</v>
      </c>
      <c r="BB44" s="8" t="s">
        <v>10</v>
      </c>
    </row>
    <row r="45" spans="1:54" ht="13.5">
      <c r="A45" s="10" t="s">
        <v>48</v>
      </c>
      <c r="B45" s="4">
        <v>1340</v>
      </c>
      <c r="C45" s="4">
        <v>370</v>
      </c>
      <c r="D45" s="6"/>
      <c r="E45" s="3" t="s">
        <v>10</v>
      </c>
      <c r="F45" s="6"/>
      <c r="G45" s="3" t="s">
        <v>10</v>
      </c>
      <c r="H45" s="5">
        <f>'оренда#'!R39</f>
        <v>0</v>
      </c>
      <c r="I45" s="5">
        <f>'оренда#'!S39</f>
        <v>0</v>
      </c>
      <c r="J45" s="8" t="s">
        <v>10</v>
      </c>
      <c r="L45" s="10" t="s">
        <v>48</v>
      </c>
      <c r="M45" s="4">
        <v>1340</v>
      </c>
      <c r="N45" s="4">
        <v>370</v>
      </c>
      <c r="O45" s="6"/>
      <c r="P45" s="3" t="s">
        <v>10</v>
      </c>
      <c r="Q45" s="6"/>
      <c r="R45" s="3" t="s">
        <v>10</v>
      </c>
      <c r="S45" s="5">
        <f>'оренда#'!L39</f>
        <v>0</v>
      </c>
      <c r="T45" s="5">
        <f>'оренда#'!M39</f>
        <v>0</v>
      </c>
      <c r="U45" s="8" t="s">
        <v>10</v>
      </c>
      <c r="W45" s="10" t="s">
        <v>48</v>
      </c>
      <c r="X45" s="4">
        <v>1340</v>
      </c>
      <c r="Y45" s="4">
        <v>370</v>
      </c>
      <c r="Z45" s="6"/>
      <c r="AA45" s="3" t="s">
        <v>10</v>
      </c>
      <c r="AB45" s="6"/>
      <c r="AC45" s="3" t="s">
        <v>10</v>
      </c>
      <c r="AD45" s="5">
        <f>'оренда#'!J39</f>
        <v>0</v>
      </c>
      <c r="AE45" s="5">
        <f>'оренда#'!K39</f>
        <v>0</v>
      </c>
      <c r="AF45" s="8" t="s">
        <v>10</v>
      </c>
      <c r="AH45" s="10" t="s">
        <v>48</v>
      </c>
      <c r="AI45" s="4">
        <v>1340</v>
      </c>
      <c r="AJ45" s="4">
        <v>370</v>
      </c>
      <c r="AK45" s="6"/>
      <c r="AL45" s="3" t="s">
        <v>10</v>
      </c>
      <c r="AM45" s="6"/>
      <c r="AN45" s="3" t="s">
        <v>10</v>
      </c>
      <c r="AO45" s="5">
        <f>'оренда#'!P39</f>
        <v>0</v>
      </c>
      <c r="AP45" s="5">
        <f>'оренда#'!Q39</f>
        <v>0</v>
      </c>
      <c r="AQ45" s="8" t="s">
        <v>10</v>
      </c>
      <c r="AS45" s="10" t="s">
        <v>48</v>
      </c>
      <c r="AT45" s="4">
        <v>1340</v>
      </c>
      <c r="AU45" s="4">
        <v>370</v>
      </c>
      <c r="AV45" s="6"/>
      <c r="AW45" s="3" t="s">
        <v>10</v>
      </c>
      <c r="AX45" s="6"/>
      <c r="AY45" s="3" t="s">
        <v>10</v>
      </c>
      <c r="AZ45" s="5">
        <f>'оренда#'!N39</f>
        <v>0</v>
      </c>
      <c r="BA45" s="5">
        <f>'оренда#'!O39</f>
        <v>0</v>
      </c>
      <c r="BB45" s="8" t="s">
        <v>10</v>
      </c>
    </row>
    <row r="46" spans="1:54" ht="13.5">
      <c r="A46" s="10" t="s">
        <v>49</v>
      </c>
      <c r="B46" s="4">
        <v>1341</v>
      </c>
      <c r="C46" s="4">
        <v>380</v>
      </c>
      <c r="D46" s="6"/>
      <c r="E46" s="3" t="s">
        <v>10</v>
      </c>
      <c r="F46" s="6"/>
      <c r="G46" s="3" t="s">
        <v>10</v>
      </c>
      <c r="H46" s="5">
        <f>'оренда#'!R40</f>
        <v>0</v>
      </c>
      <c r="I46" s="5">
        <f>'оренда#'!S40</f>
        <v>0</v>
      </c>
      <c r="J46" s="8" t="s">
        <v>10</v>
      </c>
      <c r="L46" s="10" t="s">
        <v>49</v>
      </c>
      <c r="M46" s="4">
        <v>1341</v>
      </c>
      <c r="N46" s="4">
        <v>380</v>
      </c>
      <c r="O46" s="6"/>
      <c r="P46" s="3" t="s">
        <v>10</v>
      </c>
      <c r="Q46" s="6"/>
      <c r="R46" s="3" t="s">
        <v>10</v>
      </c>
      <c r="S46" s="5">
        <f>'оренда#'!L40</f>
        <v>0</v>
      </c>
      <c r="T46" s="5">
        <f>'оренда#'!M40</f>
        <v>0</v>
      </c>
      <c r="U46" s="8" t="s">
        <v>10</v>
      </c>
      <c r="W46" s="10" t="s">
        <v>49</v>
      </c>
      <c r="X46" s="4">
        <v>1341</v>
      </c>
      <c r="Y46" s="4">
        <v>380</v>
      </c>
      <c r="Z46" s="6"/>
      <c r="AA46" s="3" t="s">
        <v>10</v>
      </c>
      <c r="AB46" s="6"/>
      <c r="AC46" s="3" t="s">
        <v>10</v>
      </c>
      <c r="AD46" s="5">
        <f>'оренда#'!J40</f>
        <v>0</v>
      </c>
      <c r="AE46" s="5">
        <f>'оренда#'!K40</f>
        <v>0</v>
      </c>
      <c r="AF46" s="8" t="s">
        <v>10</v>
      </c>
      <c r="AH46" s="10" t="s">
        <v>49</v>
      </c>
      <c r="AI46" s="4">
        <v>1341</v>
      </c>
      <c r="AJ46" s="4">
        <v>380</v>
      </c>
      <c r="AK46" s="6"/>
      <c r="AL46" s="3" t="s">
        <v>10</v>
      </c>
      <c r="AM46" s="6"/>
      <c r="AN46" s="3" t="s">
        <v>10</v>
      </c>
      <c r="AO46" s="5">
        <f>'оренда#'!P40</f>
        <v>0</v>
      </c>
      <c r="AP46" s="5">
        <f>'оренда#'!Q40</f>
        <v>0</v>
      </c>
      <c r="AQ46" s="8" t="s">
        <v>10</v>
      </c>
      <c r="AS46" s="10" t="s">
        <v>49</v>
      </c>
      <c r="AT46" s="4">
        <v>1341</v>
      </c>
      <c r="AU46" s="4">
        <v>380</v>
      </c>
      <c r="AV46" s="6"/>
      <c r="AW46" s="3" t="s">
        <v>10</v>
      </c>
      <c r="AX46" s="6"/>
      <c r="AY46" s="3" t="s">
        <v>10</v>
      </c>
      <c r="AZ46" s="5">
        <f>'оренда#'!N40</f>
        <v>0</v>
      </c>
      <c r="BA46" s="5">
        <f>'оренда#'!O40</f>
        <v>0</v>
      </c>
      <c r="BB46" s="8" t="s">
        <v>10</v>
      </c>
    </row>
    <row r="47" spans="1:54" ht="13.5">
      <c r="A47" s="10" t="s">
        <v>50</v>
      </c>
      <c r="B47" s="4">
        <v>1342</v>
      </c>
      <c r="C47" s="4">
        <v>390</v>
      </c>
      <c r="D47" s="6"/>
      <c r="E47" s="3" t="s">
        <v>10</v>
      </c>
      <c r="F47" s="6"/>
      <c r="G47" s="3" t="s">
        <v>10</v>
      </c>
      <c r="H47" s="5">
        <f>'оренда#'!R41</f>
        <v>0</v>
      </c>
      <c r="I47" s="5">
        <f>'оренда#'!S41</f>
        <v>0</v>
      </c>
      <c r="J47" s="8" t="s">
        <v>10</v>
      </c>
      <c r="L47" s="10" t="s">
        <v>50</v>
      </c>
      <c r="M47" s="4">
        <v>1342</v>
      </c>
      <c r="N47" s="4">
        <v>390</v>
      </c>
      <c r="O47" s="6"/>
      <c r="P47" s="3" t="s">
        <v>10</v>
      </c>
      <c r="Q47" s="6"/>
      <c r="R47" s="3" t="s">
        <v>10</v>
      </c>
      <c r="S47" s="5">
        <f>'оренда#'!L41</f>
        <v>0</v>
      </c>
      <c r="T47" s="5">
        <f>'оренда#'!M41</f>
        <v>0</v>
      </c>
      <c r="U47" s="8" t="s">
        <v>10</v>
      </c>
      <c r="W47" s="10" t="s">
        <v>50</v>
      </c>
      <c r="X47" s="4">
        <v>1342</v>
      </c>
      <c r="Y47" s="4">
        <v>390</v>
      </c>
      <c r="Z47" s="6"/>
      <c r="AA47" s="3" t="s">
        <v>10</v>
      </c>
      <c r="AB47" s="6"/>
      <c r="AC47" s="3" t="s">
        <v>10</v>
      </c>
      <c r="AD47" s="5">
        <f>'оренда#'!J41</f>
        <v>0</v>
      </c>
      <c r="AE47" s="5">
        <f>'оренда#'!K41</f>
        <v>0</v>
      </c>
      <c r="AF47" s="8" t="s">
        <v>10</v>
      </c>
      <c r="AH47" s="10" t="s">
        <v>50</v>
      </c>
      <c r="AI47" s="4">
        <v>1342</v>
      </c>
      <c r="AJ47" s="4">
        <v>390</v>
      </c>
      <c r="AK47" s="6"/>
      <c r="AL47" s="3" t="s">
        <v>10</v>
      </c>
      <c r="AM47" s="6"/>
      <c r="AN47" s="3" t="s">
        <v>10</v>
      </c>
      <c r="AO47" s="5">
        <f>'оренда#'!P41</f>
        <v>0</v>
      </c>
      <c r="AP47" s="5">
        <f>'оренда#'!Q41</f>
        <v>0</v>
      </c>
      <c r="AQ47" s="8" t="s">
        <v>10</v>
      </c>
      <c r="AS47" s="10" t="s">
        <v>50</v>
      </c>
      <c r="AT47" s="4">
        <v>1342</v>
      </c>
      <c r="AU47" s="4">
        <v>390</v>
      </c>
      <c r="AV47" s="6"/>
      <c r="AW47" s="3" t="s">
        <v>10</v>
      </c>
      <c r="AX47" s="6"/>
      <c r="AY47" s="3" t="s">
        <v>10</v>
      </c>
      <c r="AZ47" s="5">
        <f>'оренда#'!N41</f>
        <v>0</v>
      </c>
      <c r="BA47" s="5">
        <f>'оренда#'!O41</f>
        <v>0</v>
      </c>
      <c r="BB47" s="8" t="s">
        <v>10</v>
      </c>
    </row>
    <row r="48" spans="1:54" ht="13.5">
      <c r="A48" s="10" t="s">
        <v>51</v>
      </c>
      <c r="B48" s="4">
        <v>1343</v>
      </c>
      <c r="C48" s="4">
        <v>400</v>
      </c>
      <c r="D48" s="6"/>
      <c r="E48" s="3" t="s">
        <v>10</v>
      </c>
      <c r="F48" s="6"/>
      <c r="G48" s="3" t="s">
        <v>10</v>
      </c>
      <c r="H48" s="5">
        <f>'оренда#'!R42</f>
        <v>0</v>
      </c>
      <c r="I48" s="5">
        <f>'оренда#'!S42</f>
        <v>0</v>
      </c>
      <c r="J48" s="8" t="s">
        <v>10</v>
      </c>
      <c r="L48" s="10" t="s">
        <v>51</v>
      </c>
      <c r="M48" s="4">
        <v>1343</v>
      </c>
      <c r="N48" s="4">
        <v>400</v>
      </c>
      <c r="O48" s="6"/>
      <c r="P48" s="3" t="s">
        <v>10</v>
      </c>
      <c r="Q48" s="6"/>
      <c r="R48" s="3" t="s">
        <v>10</v>
      </c>
      <c r="S48" s="5">
        <f>'оренда#'!L42</f>
        <v>0</v>
      </c>
      <c r="T48" s="5">
        <f>'оренда#'!M42</f>
        <v>0</v>
      </c>
      <c r="U48" s="8" t="s">
        <v>10</v>
      </c>
      <c r="W48" s="10" t="s">
        <v>51</v>
      </c>
      <c r="X48" s="4">
        <v>1343</v>
      </c>
      <c r="Y48" s="4">
        <v>400</v>
      </c>
      <c r="Z48" s="6"/>
      <c r="AA48" s="3" t="s">
        <v>10</v>
      </c>
      <c r="AB48" s="6"/>
      <c r="AC48" s="3" t="s">
        <v>10</v>
      </c>
      <c r="AD48" s="5">
        <f>'оренда#'!J42</f>
        <v>0</v>
      </c>
      <c r="AE48" s="5">
        <f>'оренда#'!K42</f>
        <v>0</v>
      </c>
      <c r="AF48" s="8" t="s">
        <v>10</v>
      </c>
      <c r="AH48" s="10" t="s">
        <v>51</v>
      </c>
      <c r="AI48" s="4">
        <v>1343</v>
      </c>
      <c r="AJ48" s="4">
        <v>400</v>
      </c>
      <c r="AK48" s="6"/>
      <c r="AL48" s="3" t="s">
        <v>10</v>
      </c>
      <c r="AM48" s="6"/>
      <c r="AN48" s="3" t="s">
        <v>10</v>
      </c>
      <c r="AO48" s="5">
        <f>'оренда#'!P42</f>
        <v>0</v>
      </c>
      <c r="AP48" s="5">
        <f>'оренда#'!Q42</f>
        <v>0</v>
      </c>
      <c r="AQ48" s="8" t="s">
        <v>10</v>
      </c>
      <c r="AS48" s="10" t="s">
        <v>51</v>
      </c>
      <c r="AT48" s="4">
        <v>1343</v>
      </c>
      <c r="AU48" s="4">
        <v>400</v>
      </c>
      <c r="AV48" s="6"/>
      <c r="AW48" s="3" t="s">
        <v>10</v>
      </c>
      <c r="AX48" s="6"/>
      <c r="AY48" s="3" t="s">
        <v>10</v>
      </c>
      <c r="AZ48" s="5">
        <f>'оренда#'!N42</f>
        <v>0</v>
      </c>
      <c r="BA48" s="5">
        <f>'оренда#'!O42</f>
        <v>0</v>
      </c>
      <c r="BB48" s="8" t="s">
        <v>10</v>
      </c>
    </row>
    <row r="49" spans="1:54" ht="13.5">
      <c r="A49" s="10" t="s">
        <v>52</v>
      </c>
      <c r="B49" s="4">
        <v>1344</v>
      </c>
      <c r="C49" s="4">
        <v>410</v>
      </c>
      <c r="D49" s="6"/>
      <c r="E49" s="3" t="s">
        <v>10</v>
      </c>
      <c r="F49" s="6"/>
      <c r="G49" s="3" t="s">
        <v>10</v>
      </c>
      <c r="H49" s="5">
        <f>'оренда#'!R43</f>
        <v>0</v>
      </c>
      <c r="I49" s="5">
        <f>'оренда#'!S43</f>
        <v>0</v>
      </c>
      <c r="J49" s="8" t="s">
        <v>10</v>
      </c>
      <c r="L49" s="10" t="s">
        <v>52</v>
      </c>
      <c r="M49" s="4">
        <v>1344</v>
      </c>
      <c r="N49" s="4">
        <v>410</v>
      </c>
      <c r="O49" s="6"/>
      <c r="P49" s="3" t="s">
        <v>10</v>
      </c>
      <c r="Q49" s="6"/>
      <c r="R49" s="3" t="s">
        <v>10</v>
      </c>
      <c r="S49" s="5">
        <f>'оренда#'!L43</f>
        <v>0</v>
      </c>
      <c r="T49" s="5">
        <f>'оренда#'!M43</f>
        <v>0</v>
      </c>
      <c r="U49" s="8" t="s">
        <v>10</v>
      </c>
      <c r="W49" s="10" t="s">
        <v>52</v>
      </c>
      <c r="X49" s="4">
        <v>1344</v>
      </c>
      <c r="Y49" s="4">
        <v>410</v>
      </c>
      <c r="Z49" s="6"/>
      <c r="AA49" s="3" t="s">
        <v>10</v>
      </c>
      <c r="AB49" s="6"/>
      <c r="AC49" s="3" t="s">
        <v>10</v>
      </c>
      <c r="AD49" s="5">
        <f>'оренда#'!J43</f>
        <v>0</v>
      </c>
      <c r="AE49" s="5">
        <f>'оренда#'!K43</f>
        <v>0</v>
      </c>
      <c r="AF49" s="8" t="s">
        <v>10</v>
      </c>
      <c r="AH49" s="10" t="s">
        <v>52</v>
      </c>
      <c r="AI49" s="4">
        <v>1344</v>
      </c>
      <c r="AJ49" s="4">
        <v>410</v>
      </c>
      <c r="AK49" s="6"/>
      <c r="AL49" s="3" t="s">
        <v>10</v>
      </c>
      <c r="AM49" s="6"/>
      <c r="AN49" s="3" t="s">
        <v>10</v>
      </c>
      <c r="AO49" s="5">
        <f>'оренда#'!P43</f>
        <v>0</v>
      </c>
      <c r="AP49" s="5">
        <f>'оренда#'!Q43</f>
        <v>0</v>
      </c>
      <c r="AQ49" s="8" t="s">
        <v>10</v>
      </c>
      <c r="AS49" s="10" t="s">
        <v>52</v>
      </c>
      <c r="AT49" s="4">
        <v>1344</v>
      </c>
      <c r="AU49" s="4">
        <v>410</v>
      </c>
      <c r="AV49" s="6"/>
      <c r="AW49" s="3" t="s">
        <v>10</v>
      </c>
      <c r="AX49" s="6"/>
      <c r="AY49" s="3" t="s">
        <v>10</v>
      </c>
      <c r="AZ49" s="5">
        <f>'оренда#'!N43</f>
        <v>0</v>
      </c>
      <c r="BA49" s="5">
        <f>'оренда#'!O43</f>
        <v>0</v>
      </c>
      <c r="BB49" s="8" t="s">
        <v>10</v>
      </c>
    </row>
    <row r="50" spans="1:54" ht="13.5">
      <c r="A50" s="10" t="s">
        <v>53</v>
      </c>
      <c r="B50" s="4">
        <v>1350</v>
      </c>
      <c r="C50" s="4">
        <v>420</v>
      </c>
      <c r="D50" s="6"/>
      <c r="E50" s="3" t="s">
        <v>10</v>
      </c>
      <c r="F50" s="6"/>
      <c r="G50" s="3" t="s">
        <v>10</v>
      </c>
      <c r="H50" s="5">
        <f>'оренда#'!R44</f>
        <v>0</v>
      </c>
      <c r="I50" s="5">
        <f>'оренда#'!S44</f>
        <v>0</v>
      </c>
      <c r="J50" s="8" t="s">
        <v>10</v>
      </c>
      <c r="L50" s="10" t="s">
        <v>53</v>
      </c>
      <c r="M50" s="4">
        <v>1350</v>
      </c>
      <c r="N50" s="4">
        <v>420</v>
      </c>
      <c r="O50" s="6"/>
      <c r="P50" s="3" t="s">
        <v>10</v>
      </c>
      <c r="Q50" s="6"/>
      <c r="R50" s="3" t="s">
        <v>10</v>
      </c>
      <c r="S50" s="5">
        <f>'оренда#'!L44</f>
        <v>0</v>
      </c>
      <c r="T50" s="5">
        <f>'оренда#'!M44</f>
        <v>0</v>
      </c>
      <c r="U50" s="8" t="s">
        <v>10</v>
      </c>
      <c r="W50" s="10" t="s">
        <v>53</v>
      </c>
      <c r="X50" s="4">
        <v>1350</v>
      </c>
      <c r="Y50" s="4">
        <v>420</v>
      </c>
      <c r="Z50" s="6"/>
      <c r="AA50" s="3" t="s">
        <v>10</v>
      </c>
      <c r="AB50" s="6"/>
      <c r="AC50" s="3" t="s">
        <v>10</v>
      </c>
      <c r="AD50" s="5">
        <f>'оренда#'!J44</f>
        <v>0</v>
      </c>
      <c r="AE50" s="5">
        <f>'оренда#'!K44</f>
        <v>0</v>
      </c>
      <c r="AF50" s="8" t="s">
        <v>10</v>
      </c>
      <c r="AH50" s="10" t="s">
        <v>53</v>
      </c>
      <c r="AI50" s="4">
        <v>1350</v>
      </c>
      <c r="AJ50" s="4">
        <v>420</v>
      </c>
      <c r="AK50" s="6"/>
      <c r="AL50" s="3" t="s">
        <v>10</v>
      </c>
      <c r="AM50" s="6"/>
      <c r="AN50" s="3" t="s">
        <v>10</v>
      </c>
      <c r="AO50" s="5">
        <f>'оренда#'!P44</f>
        <v>0</v>
      </c>
      <c r="AP50" s="5">
        <f>'оренда#'!Q44</f>
        <v>0</v>
      </c>
      <c r="AQ50" s="8" t="s">
        <v>10</v>
      </c>
      <c r="AS50" s="10" t="s">
        <v>53</v>
      </c>
      <c r="AT50" s="4">
        <v>1350</v>
      </c>
      <c r="AU50" s="4">
        <v>420</v>
      </c>
      <c r="AV50" s="6"/>
      <c r="AW50" s="3" t="s">
        <v>10</v>
      </c>
      <c r="AX50" s="6"/>
      <c r="AY50" s="3" t="s">
        <v>10</v>
      </c>
      <c r="AZ50" s="5">
        <f>'оренда#'!N44</f>
        <v>0</v>
      </c>
      <c r="BA50" s="5">
        <f>'оренда#'!O44</f>
        <v>0</v>
      </c>
      <c r="BB50" s="8" t="s">
        <v>10</v>
      </c>
    </row>
    <row r="51" spans="1:54" ht="13.5">
      <c r="A51" s="10" t="s">
        <v>54</v>
      </c>
      <c r="B51" s="4">
        <v>2000</v>
      </c>
      <c r="C51" s="4">
        <v>430</v>
      </c>
      <c r="D51" s="6">
        <v>54750</v>
      </c>
      <c r="E51" s="3" t="s">
        <v>10</v>
      </c>
      <c r="F51" s="17"/>
      <c r="G51" s="3" t="s">
        <v>10</v>
      </c>
      <c r="H51" s="5">
        <f>'оренда#'!R45</f>
        <v>1037</v>
      </c>
      <c r="I51" s="5">
        <f>'оренда#'!S45</f>
        <v>0</v>
      </c>
      <c r="J51" s="8" t="s">
        <v>10</v>
      </c>
      <c r="L51" s="10" t="s">
        <v>54</v>
      </c>
      <c r="M51" s="4">
        <v>2000</v>
      </c>
      <c r="N51" s="4">
        <v>430</v>
      </c>
      <c r="O51" s="17">
        <v>50000</v>
      </c>
      <c r="P51" s="3" t="s">
        <v>10</v>
      </c>
      <c r="Q51" s="17"/>
      <c r="R51" s="3" t="s">
        <v>10</v>
      </c>
      <c r="S51" s="5">
        <f>'оренда#'!L45</f>
        <v>507</v>
      </c>
      <c r="T51" s="5">
        <f>'оренда#'!M45</f>
        <v>0</v>
      </c>
      <c r="U51" s="8" t="s">
        <v>10</v>
      </c>
      <c r="W51" s="10" t="s">
        <v>54</v>
      </c>
      <c r="X51" s="4">
        <v>2000</v>
      </c>
      <c r="Y51" s="4">
        <v>430</v>
      </c>
      <c r="Z51" s="17">
        <v>4750</v>
      </c>
      <c r="AA51" s="3" t="s">
        <v>10</v>
      </c>
      <c r="AB51" s="17"/>
      <c r="AC51" s="3" t="s">
        <v>10</v>
      </c>
      <c r="AD51" s="5">
        <f>'оренда#'!J45</f>
        <v>530</v>
      </c>
      <c r="AE51" s="5">
        <f>'оренда#'!K45</f>
        <v>0</v>
      </c>
      <c r="AF51" s="8" t="s">
        <v>10</v>
      </c>
      <c r="AH51" s="10" t="s">
        <v>54</v>
      </c>
      <c r="AI51" s="4">
        <v>2000</v>
      </c>
      <c r="AJ51" s="4">
        <v>430</v>
      </c>
      <c r="AK51" s="17"/>
      <c r="AL51" s="3" t="s">
        <v>10</v>
      </c>
      <c r="AM51" s="17"/>
      <c r="AN51" s="3" t="s">
        <v>10</v>
      </c>
      <c r="AO51" s="5">
        <f>'оренда#'!P45</f>
        <v>0</v>
      </c>
      <c r="AP51" s="5">
        <f>'оренда#'!Q45</f>
        <v>0</v>
      </c>
      <c r="AQ51" s="8" t="s">
        <v>10</v>
      </c>
      <c r="AS51" s="10" t="s">
        <v>54</v>
      </c>
      <c r="AT51" s="4">
        <v>2000</v>
      </c>
      <c r="AU51" s="4">
        <v>430</v>
      </c>
      <c r="AV51" s="17"/>
      <c r="AW51" s="3" t="s">
        <v>10</v>
      </c>
      <c r="AX51" s="17"/>
      <c r="AY51" s="3" t="s">
        <v>10</v>
      </c>
      <c r="AZ51" s="5">
        <f>'оренда#'!N45</f>
        <v>0</v>
      </c>
      <c r="BA51" s="5">
        <f>'оренда#'!O45</f>
        <v>0</v>
      </c>
      <c r="BB51" s="8" t="s">
        <v>10</v>
      </c>
    </row>
    <row r="52" spans="1:54" ht="13.5">
      <c r="A52" s="10" t="s">
        <v>55</v>
      </c>
      <c r="B52" s="4">
        <v>2100</v>
      </c>
      <c r="C52" s="4">
        <v>440</v>
      </c>
      <c r="D52" s="6">
        <v>54750</v>
      </c>
      <c r="E52" s="3" t="s">
        <v>10</v>
      </c>
      <c r="F52" s="6"/>
      <c r="G52" s="3" t="s">
        <v>10</v>
      </c>
      <c r="H52" s="5">
        <f>'оренда#'!R46</f>
        <v>1037</v>
      </c>
      <c r="I52" s="5">
        <f>'оренда#'!S46</f>
        <v>0</v>
      </c>
      <c r="J52" s="8" t="s">
        <v>10</v>
      </c>
      <c r="L52" s="10" t="s">
        <v>55</v>
      </c>
      <c r="M52" s="4">
        <v>2100</v>
      </c>
      <c r="N52" s="4">
        <v>440</v>
      </c>
      <c r="O52" s="6">
        <v>50000</v>
      </c>
      <c r="P52" s="3" t="s">
        <v>10</v>
      </c>
      <c r="Q52" s="6"/>
      <c r="R52" s="3" t="s">
        <v>10</v>
      </c>
      <c r="S52" s="5">
        <f>'оренда#'!L46</f>
        <v>507</v>
      </c>
      <c r="T52" s="5">
        <f>'оренда#'!M46</f>
        <v>0</v>
      </c>
      <c r="U52" s="8" t="s">
        <v>10</v>
      </c>
      <c r="W52" s="10" t="s">
        <v>55</v>
      </c>
      <c r="X52" s="4">
        <v>2100</v>
      </c>
      <c r="Y52" s="4">
        <v>440</v>
      </c>
      <c r="Z52" s="6">
        <v>4750</v>
      </c>
      <c r="AA52" s="3" t="s">
        <v>10</v>
      </c>
      <c r="AB52" s="6"/>
      <c r="AC52" s="3" t="s">
        <v>10</v>
      </c>
      <c r="AD52" s="5">
        <f>'оренда#'!J46</f>
        <v>530</v>
      </c>
      <c r="AE52" s="5">
        <f>'оренда#'!K46</f>
        <v>0</v>
      </c>
      <c r="AF52" s="8" t="s">
        <v>10</v>
      </c>
      <c r="AH52" s="10" t="s">
        <v>55</v>
      </c>
      <c r="AI52" s="4">
        <v>2100</v>
      </c>
      <c r="AJ52" s="4">
        <v>440</v>
      </c>
      <c r="AK52" s="6"/>
      <c r="AL52" s="3" t="s">
        <v>10</v>
      </c>
      <c r="AM52" s="6"/>
      <c r="AN52" s="3" t="s">
        <v>10</v>
      </c>
      <c r="AO52" s="5">
        <f>'оренда#'!P46</f>
        <v>0</v>
      </c>
      <c r="AP52" s="5">
        <f>'оренда#'!Q46</f>
        <v>0</v>
      </c>
      <c r="AQ52" s="8" t="s">
        <v>10</v>
      </c>
      <c r="AS52" s="10" t="s">
        <v>55</v>
      </c>
      <c r="AT52" s="4">
        <v>2100</v>
      </c>
      <c r="AU52" s="4">
        <v>440</v>
      </c>
      <c r="AV52" s="6"/>
      <c r="AW52" s="3" t="s">
        <v>10</v>
      </c>
      <c r="AX52" s="6"/>
      <c r="AY52" s="3" t="s">
        <v>10</v>
      </c>
      <c r="AZ52" s="5">
        <f>'оренда#'!N46</f>
        <v>0</v>
      </c>
      <c r="BA52" s="5">
        <f>'оренда#'!O46</f>
        <v>0</v>
      </c>
      <c r="BB52" s="8" t="s">
        <v>10</v>
      </c>
    </row>
    <row r="53" spans="1:54" ht="23.25" customHeight="1">
      <c r="A53" s="11" t="s">
        <v>56</v>
      </c>
      <c r="B53" s="4">
        <v>2110</v>
      </c>
      <c r="C53" s="4">
        <v>450</v>
      </c>
      <c r="D53" s="6">
        <v>54750</v>
      </c>
      <c r="E53" s="3" t="s">
        <v>10</v>
      </c>
      <c r="F53" s="6"/>
      <c r="G53" s="3" t="s">
        <v>10</v>
      </c>
      <c r="H53" s="5">
        <f>'оренда#'!R47</f>
        <v>1037</v>
      </c>
      <c r="I53" s="5">
        <f>'оренда#'!S47</f>
        <v>0</v>
      </c>
      <c r="J53" s="8" t="s">
        <v>10</v>
      </c>
      <c r="L53" s="11" t="s">
        <v>56</v>
      </c>
      <c r="M53" s="4">
        <v>2110</v>
      </c>
      <c r="N53" s="4">
        <v>450</v>
      </c>
      <c r="O53" s="6">
        <v>50000</v>
      </c>
      <c r="P53" s="3" t="s">
        <v>10</v>
      </c>
      <c r="Q53" s="6"/>
      <c r="R53" s="3" t="s">
        <v>10</v>
      </c>
      <c r="S53" s="5">
        <f>'оренда#'!L47</f>
        <v>507</v>
      </c>
      <c r="T53" s="5">
        <f>'оренда#'!M47</f>
        <v>0</v>
      </c>
      <c r="U53" s="8" t="s">
        <v>10</v>
      </c>
      <c r="W53" s="11" t="s">
        <v>56</v>
      </c>
      <c r="X53" s="4">
        <v>2110</v>
      </c>
      <c r="Y53" s="4">
        <v>450</v>
      </c>
      <c r="Z53" s="6">
        <v>4750</v>
      </c>
      <c r="AA53" s="3" t="s">
        <v>10</v>
      </c>
      <c r="AB53" s="6"/>
      <c r="AC53" s="3" t="s">
        <v>10</v>
      </c>
      <c r="AD53" s="5">
        <f>'оренда#'!J47</f>
        <v>530</v>
      </c>
      <c r="AE53" s="5">
        <f>'оренда#'!K47</f>
        <v>0</v>
      </c>
      <c r="AF53" s="8" t="s">
        <v>10</v>
      </c>
      <c r="AH53" s="11" t="s">
        <v>56</v>
      </c>
      <c r="AI53" s="4">
        <v>2110</v>
      </c>
      <c r="AJ53" s="4">
        <v>450</v>
      </c>
      <c r="AK53" s="6"/>
      <c r="AL53" s="3" t="s">
        <v>10</v>
      </c>
      <c r="AM53" s="6"/>
      <c r="AN53" s="3" t="s">
        <v>10</v>
      </c>
      <c r="AO53" s="5">
        <f>'оренда#'!P47</f>
        <v>0</v>
      </c>
      <c r="AP53" s="5">
        <f>'оренда#'!Q47</f>
        <v>0</v>
      </c>
      <c r="AQ53" s="8" t="s">
        <v>10</v>
      </c>
      <c r="AS53" s="11" t="s">
        <v>56</v>
      </c>
      <c r="AT53" s="4">
        <v>2110</v>
      </c>
      <c r="AU53" s="4">
        <v>450</v>
      </c>
      <c r="AV53" s="6"/>
      <c r="AW53" s="3" t="s">
        <v>10</v>
      </c>
      <c r="AX53" s="6"/>
      <c r="AY53" s="3" t="s">
        <v>10</v>
      </c>
      <c r="AZ53" s="5">
        <f>'оренда#'!N47</f>
        <v>0</v>
      </c>
      <c r="BA53" s="5">
        <f>'оренда#'!O47</f>
        <v>0</v>
      </c>
      <c r="BB53" s="8" t="s">
        <v>10</v>
      </c>
    </row>
    <row r="54" spans="1:54" ht="13.5">
      <c r="A54" s="10" t="s">
        <v>57</v>
      </c>
      <c r="B54" s="4">
        <v>2130</v>
      </c>
      <c r="C54" s="4">
        <v>520</v>
      </c>
      <c r="D54" s="6"/>
      <c r="E54" s="3" t="s">
        <v>10</v>
      </c>
      <c r="F54" s="6"/>
      <c r="G54" s="3" t="s">
        <v>10</v>
      </c>
      <c r="H54" s="5">
        <f>'оренда#'!R48</f>
        <v>0</v>
      </c>
      <c r="I54" s="5">
        <f>'оренда#'!S48</f>
        <v>0</v>
      </c>
      <c r="J54" s="8" t="s">
        <v>10</v>
      </c>
      <c r="L54" s="10" t="s">
        <v>57</v>
      </c>
      <c r="M54" s="4">
        <v>2130</v>
      </c>
      <c r="N54" s="4">
        <v>520</v>
      </c>
      <c r="O54" s="6"/>
      <c r="P54" s="3" t="s">
        <v>10</v>
      </c>
      <c r="Q54" s="6"/>
      <c r="R54" s="3" t="s">
        <v>10</v>
      </c>
      <c r="S54" s="5">
        <f>'оренда#'!L48</f>
        <v>0</v>
      </c>
      <c r="T54" s="5">
        <f>'оренда#'!M48</f>
        <v>0</v>
      </c>
      <c r="U54" s="8" t="s">
        <v>10</v>
      </c>
      <c r="W54" s="10" t="s">
        <v>57</v>
      </c>
      <c r="X54" s="4">
        <v>2130</v>
      </c>
      <c r="Y54" s="4">
        <v>520</v>
      </c>
      <c r="Z54" s="6"/>
      <c r="AA54" s="3" t="s">
        <v>10</v>
      </c>
      <c r="AB54" s="6"/>
      <c r="AC54" s="3" t="s">
        <v>10</v>
      </c>
      <c r="AD54" s="5">
        <f>'оренда#'!J48</f>
        <v>0</v>
      </c>
      <c r="AE54" s="5">
        <f>'оренда#'!K48</f>
        <v>0</v>
      </c>
      <c r="AF54" s="8" t="s">
        <v>10</v>
      </c>
      <c r="AH54" s="10" t="s">
        <v>57</v>
      </c>
      <c r="AI54" s="4">
        <v>2130</v>
      </c>
      <c r="AJ54" s="4">
        <v>520</v>
      </c>
      <c r="AK54" s="6"/>
      <c r="AL54" s="3" t="s">
        <v>10</v>
      </c>
      <c r="AM54" s="6"/>
      <c r="AN54" s="3" t="s">
        <v>10</v>
      </c>
      <c r="AO54" s="5">
        <f>'оренда#'!P48</f>
        <v>0</v>
      </c>
      <c r="AP54" s="5">
        <f>'оренда#'!Q48</f>
        <v>0</v>
      </c>
      <c r="AQ54" s="8" t="s">
        <v>10</v>
      </c>
      <c r="AS54" s="10" t="s">
        <v>57</v>
      </c>
      <c r="AT54" s="4">
        <v>2130</v>
      </c>
      <c r="AU54" s="4">
        <v>520</v>
      </c>
      <c r="AV54" s="6"/>
      <c r="AW54" s="3" t="s">
        <v>10</v>
      </c>
      <c r="AX54" s="6"/>
      <c r="AY54" s="3" t="s">
        <v>10</v>
      </c>
      <c r="AZ54" s="5">
        <f>'оренда#'!N48</f>
        <v>0</v>
      </c>
      <c r="BA54" s="5">
        <f>'оренда#'!O48</f>
        <v>0</v>
      </c>
      <c r="BB54" s="8" t="s">
        <v>10</v>
      </c>
    </row>
    <row r="55" spans="1:54" ht="13.5">
      <c r="A55" s="10" t="s">
        <v>58</v>
      </c>
      <c r="B55" s="4">
        <v>2131</v>
      </c>
      <c r="C55" s="4">
        <v>530</v>
      </c>
      <c r="D55" s="6"/>
      <c r="E55" s="3" t="s">
        <v>10</v>
      </c>
      <c r="F55" s="6"/>
      <c r="G55" s="3" t="s">
        <v>10</v>
      </c>
      <c r="H55" s="5">
        <f>'оренда#'!R49</f>
        <v>0</v>
      </c>
      <c r="I55" s="5">
        <f>'оренда#'!S49</f>
        <v>0</v>
      </c>
      <c r="J55" s="8" t="s">
        <v>10</v>
      </c>
      <c r="L55" s="10" t="s">
        <v>58</v>
      </c>
      <c r="M55" s="4">
        <v>2131</v>
      </c>
      <c r="N55" s="4">
        <v>530</v>
      </c>
      <c r="O55" s="6"/>
      <c r="P55" s="3" t="s">
        <v>10</v>
      </c>
      <c r="Q55" s="6"/>
      <c r="R55" s="3" t="s">
        <v>10</v>
      </c>
      <c r="S55" s="5">
        <f>'оренда#'!L49</f>
        <v>0</v>
      </c>
      <c r="T55" s="5">
        <f>'оренда#'!M49</f>
        <v>0</v>
      </c>
      <c r="U55" s="8" t="s">
        <v>10</v>
      </c>
      <c r="W55" s="10" t="s">
        <v>58</v>
      </c>
      <c r="X55" s="4">
        <v>2131</v>
      </c>
      <c r="Y55" s="4">
        <v>530</v>
      </c>
      <c r="Z55" s="6"/>
      <c r="AA55" s="3" t="s">
        <v>10</v>
      </c>
      <c r="AB55" s="6"/>
      <c r="AC55" s="3" t="s">
        <v>10</v>
      </c>
      <c r="AD55" s="5">
        <f>'оренда#'!J49</f>
        <v>0</v>
      </c>
      <c r="AE55" s="5">
        <f>'оренда#'!K49</f>
        <v>0</v>
      </c>
      <c r="AF55" s="8" t="s">
        <v>10</v>
      </c>
      <c r="AH55" s="10" t="s">
        <v>58</v>
      </c>
      <c r="AI55" s="4">
        <v>2131</v>
      </c>
      <c r="AJ55" s="4">
        <v>530</v>
      </c>
      <c r="AK55" s="6"/>
      <c r="AL55" s="3" t="s">
        <v>10</v>
      </c>
      <c r="AM55" s="6"/>
      <c r="AN55" s="3" t="s">
        <v>10</v>
      </c>
      <c r="AO55" s="5">
        <f>'оренда#'!P49</f>
        <v>0</v>
      </c>
      <c r="AP55" s="5">
        <f>'оренда#'!Q49</f>
        <v>0</v>
      </c>
      <c r="AQ55" s="8" t="s">
        <v>10</v>
      </c>
      <c r="AS55" s="10" t="s">
        <v>58</v>
      </c>
      <c r="AT55" s="4">
        <v>2131</v>
      </c>
      <c r="AU55" s="4">
        <v>530</v>
      </c>
      <c r="AV55" s="6"/>
      <c r="AW55" s="3" t="s">
        <v>10</v>
      </c>
      <c r="AX55" s="6"/>
      <c r="AY55" s="3" t="s">
        <v>10</v>
      </c>
      <c r="AZ55" s="5">
        <f>'оренда#'!N49</f>
        <v>0</v>
      </c>
      <c r="BA55" s="5">
        <f>'оренда#'!O49</f>
        <v>0</v>
      </c>
      <c r="BB55" s="8" t="s">
        <v>10</v>
      </c>
    </row>
    <row r="56" spans="1:54" ht="24" customHeight="1">
      <c r="A56" s="11" t="s">
        <v>59</v>
      </c>
      <c r="B56" s="4">
        <v>2133</v>
      </c>
      <c r="C56" s="4">
        <v>550</v>
      </c>
      <c r="D56" s="6"/>
      <c r="E56" s="3" t="s">
        <v>10</v>
      </c>
      <c r="F56" s="6"/>
      <c r="G56" s="3" t="s">
        <v>10</v>
      </c>
      <c r="H56" s="5">
        <f>'оренда#'!R50</f>
        <v>0</v>
      </c>
      <c r="I56" s="5">
        <f>'оренда#'!S50</f>
        <v>0</v>
      </c>
      <c r="J56" s="8" t="s">
        <v>10</v>
      </c>
      <c r="L56" s="11" t="s">
        <v>59</v>
      </c>
      <c r="M56" s="4">
        <v>2133</v>
      </c>
      <c r="N56" s="4">
        <v>550</v>
      </c>
      <c r="O56" s="6"/>
      <c r="P56" s="3" t="s">
        <v>10</v>
      </c>
      <c r="Q56" s="6"/>
      <c r="R56" s="3" t="s">
        <v>10</v>
      </c>
      <c r="S56" s="5">
        <f>'оренда#'!L50</f>
        <v>0</v>
      </c>
      <c r="T56" s="5">
        <f>'оренда#'!M50</f>
        <v>0</v>
      </c>
      <c r="U56" s="8" t="s">
        <v>10</v>
      </c>
      <c r="W56" s="11" t="s">
        <v>59</v>
      </c>
      <c r="X56" s="4">
        <v>2133</v>
      </c>
      <c r="Y56" s="4">
        <v>550</v>
      </c>
      <c r="Z56" s="6"/>
      <c r="AA56" s="3" t="s">
        <v>10</v>
      </c>
      <c r="AB56" s="6"/>
      <c r="AC56" s="3" t="s">
        <v>10</v>
      </c>
      <c r="AD56" s="5">
        <f>'оренда#'!J50</f>
        <v>0</v>
      </c>
      <c r="AE56" s="5">
        <f>'оренда#'!K50</f>
        <v>0</v>
      </c>
      <c r="AF56" s="8" t="s">
        <v>10</v>
      </c>
      <c r="AH56" s="11" t="s">
        <v>59</v>
      </c>
      <c r="AI56" s="4">
        <v>2133</v>
      </c>
      <c r="AJ56" s="4">
        <v>550</v>
      </c>
      <c r="AK56" s="6"/>
      <c r="AL56" s="3" t="s">
        <v>10</v>
      </c>
      <c r="AM56" s="6"/>
      <c r="AN56" s="3" t="s">
        <v>10</v>
      </c>
      <c r="AO56" s="5">
        <f>'оренда#'!P50</f>
        <v>0</v>
      </c>
      <c r="AP56" s="5">
        <f>'оренда#'!Q50</f>
        <v>0</v>
      </c>
      <c r="AQ56" s="8" t="s">
        <v>10</v>
      </c>
      <c r="AS56" s="11" t="s">
        <v>59</v>
      </c>
      <c r="AT56" s="4">
        <v>2133</v>
      </c>
      <c r="AU56" s="4">
        <v>550</v>
      </c>
      <c r="AV56" s="6"/>
      <c r="AW56" s="3" t="s">
        <v>10</v>
      </c>
      <c r="AX56" s="6"/>
      <c r="AY56" s="3" t="s">
        <v>10</v>
      </c>
      <c r="AZ56" s="5">
        <f>'оренда#'!N50</f>
        <v>0</v>
      </c>
      <c r="BA56" s="5">
        <f>'оренда#'!O50</f>
        <v>0</v>
      </c>
      <c r="BB56" s="8" t="s">
        <v>10</v>
      </c>
    </row>
    <row r="57" spans="1:54" ht="13.5">
      <c r="A57" s="10" t="s">
        <v>60</v>
      </c>
      <c r="B57" s="4">
        <v>2200</v>
      </c>
      <c r="C57" s="4">
        <v>590</v>
      </c>
      <c r="D57" s="6"/>
      <c r="E57" s="3" t="s">
        <v>10</v>
      </c>
      <c r="F57" s="6"/>
      <c r="G57" s="3" t="s">
        <v>10</v>
      </c>
      <c r="H57" s="5">
        <f>'оренда#'!R51</f>
        <v>0</v>
      </c>
      <c r="I57" s="5">
        <f>'оренда#'!S51</f>
        <v>0</v>
      </c>
      <c r="J57" s="8" t="s">
        <v>10</v>
      </c>
      <c r="L57" s="10" t="s">
        <v>60</v>
      </c>
      <c r="M57" s="4">
        <v>2200</v>
      </c>
      <c r="N57" s="4">
        <v>590</v>
      </c>
      <c r="O57" s="6"/>
      <c r="P57" s="3" t="s">
        <v>10</v>
      </c>
      <c r="Q57" s="6"/>
      <c r="R57" s="3" t="s">
        <v>10</v>
      </c>
      <c r="S57" s="5">
        <f>'оренда#'!L51</f>
        <v>0</v>
      </c>
      <c r="T57" s="5">
        <f>'оренда#'!M51</f>
        <v>0</v>
      </c>
      <c r="U57" s="8" t="s">
        <v>10</v>
      </c>
      <c r="W57" s="10" t="s">
        <v>60</v>
      </c>
      <c r="X57" s="4">
        <v>2200</v>
      </c>
      <c r="Y57" s="4">
        <v>590</v>
      </c>
      <c r="Z57" s="6"/>
      <c r="AA57" s="3" t="s">
        <v>10</v>
      </c>
      <c r="AB57" s="6"/>
      <c r="AC57" s="3" t="s">
        <v>10</v>
      </c>
      <c r="AD57" s="5">
        <f>'оренда#'!J51</f>
        <v>0</v>
      </c>
      <c r="AE57" s="5">
        <f>'оренда#'!K51</f>
        <v>0</v>
      </c>
      <c r="AF57" s="8" t="s">
        <v>10</v>
      </c>
      <c r="AH57" s="10" t="s">
        <v>60</v>
      </c>
      <c r="AI57" s="4">
        <v>2200</v>
      </c>
      <c r="AJ57" s="4">
        <v>590</v>
      </c>
      <c r="AK57" s="6"/>
      <c r="AL57" s="3" t="s">
        <v>10</v>
      </c>
      <c r="AM57" s="6"/>
      <c r="AN57" s="3" t="s">
        <v>10</v>
      </c>
      <c r="AO57" s="5">
        <f>'оренда#'!P51</f>
        <v>0</v>
      </c>
      <c r="AP57" s="5">
        <f>'оренда#'!Q51</f>
        <v>0</v>
      </c>
      <c r="AQ57" s="8" t="s">
        <v>10</v>
      </c>
      <c r="AS57" s="10" t="s">
        <v>60</v>
      </c>
      <c r="AT57" s="4">
        <v>2200</v>
      </c>
      <c r="AU57" s="4">
        <v>590</v>
      </c>
      <c r="AV57" s="6"/>
      <c r="AW57" s="3" t="s">
        <v>10</v>
      </c>
      <c r="AX57" s="6"/>
      <c r="AY57" s="3" t="s">
        <v>10</v>
      </c>
      <c r="AZ57" s="5">
        <f>'оренда#'!N51</f>
        <v>0</v>
      </c>
      <c r="BA57" s="5">
        <f>'оренда#'!O51</f>
        <v>0</v>
      </c>
      <c r="BB57" s="8" t="s">
        <v>10</v>
      </c>
    </row>
    <row r="58" spans="1:54" ht="13.5">
      <c r="A58" s="10" t="s">
        <v>61</v>
      </c>
      <c r="B58" s="4">
        <v>2300</v>
      </c>
      <c r="C58" s="4">
        <v>600</v>
      </c>
      <c r="D58" s="6"/>
      <c r="E58" s="4" t="s">
        <v>10</v>
      </c>
      <c r="F58" s="6"/>
      <c r="G58" s="3" t="s">
        <v>10</v>
      </c>
      <c r="H58" s="5">
        <f>'оренда#'!R52</f>
        <v>0</v>
      </c>
      <c r="I58" s="5">
        <f>'оренда#'!S52</f>
        <v>0</v>
      </c>
      <c r="J58" s="8" t="s">
        <v>10</v>
      </c>
      <c r="L58" s="10" t="s">
        <v>61</v>
      </c>
      <c r="M58" s="4">
        <v>2300</v>
      </c>
      <c r="N58" s="4">
        <v>600</v>
      </c>
      <c r="O58" s="6"/>
      <c r="P58" s="4" t="s">
        <v>10</v>
      </c>
      <c r="Q58" s="6"/>
      <c r="R58" s="3" t="s">
        <v>10</v>
      </c>
      <c r="S58" s="5">
        <f>'оренда#'!L52</f>
        <v>0</v>
      </c>
      <c r="T58" s="5">
        <f>'оренда#'!M52</f>
        <v>0</v>
      </c>
      <c r="U58" s="8" t="s">
        <v>10</v>
      </c>
      <c r="W58" s="10" t="s">
        <v>61</v>
      </c>
      <c r="X58" s="4">
        <v>2300</v>
      </c>
      <c r="Y58" s="4">
        <v>600</v>
      </c>
      <c r="Z58" s="6"/>
      <c r="AA58" s="4" t="s">
        <v>10</v>
      </c>
      <c r="AB58" s="6"/>
      <c r="AC58" s="3" t="s">
        <v>10</v>
      </c>
      <c r="AD58" s="5">
        <f>'оренда#'!J52</f>
        <v>0</v>
      </c>
      <c r="AE58" s="5">
        <f>'оренда#'!K52</f>
        <v>0</v>
      </c>
      <c r="AF58" s="8" t="s">
        <v>10</v>
      </c>
      <c r="AH58" s="10" t="s">
        <v>61</v>
      </c>
      <c r="AI58" s="4">
        <v>2300</v>
      </c>
      <c r="AJ58" s="4">
        <v>600</v>
      </c>
      <c r="AK58" s="6"/>
      <c r="AL58" s="4" t="s">
        <v>10</v>
      </c>
      <c r="AM58" s="6"/>
      <c r="AN58" s="3" t="s">
        <v>10</v>
      </c>
      <c r="AO58" s="5">
        <f>'оренда#'!P52</f>
        <v>0</v>
      </c>
      <c r="AP58" s="5">
        <f>'оренда#'!Q52</f>
        <v>0</v>
      </c>
      <c r="AQ58" s="8" t="s">
        <v>10</v>
      </c>
      <c r="AS58" s="10" t="s">
        <v>61</v>
      </c>
      <c r="AT58" s="4">
        <v>2300</v>
      </c>
      <c r="AU58" s="4">
        <v>600</v>
      </c>
      <c r="AV58" s="6"/>
      <c r="AW58" s="4" t="s">
        <v>10</v>
      </c>
      <c r="AX58" s="6"/>
      <c r="AY58" s="3" t="s">
        <v>10</v>
      </c>
      <c r="AZ58" s="5">
        <f>'оренда#'!N52</f>
        <v>0</v>
      </c>
      <c r="BA58" s="5">
        <f>'оренда#'!O52</f>
        <v>0</v>
      </c>
      <c r="BB58" s="8" t="s">
        <v>10</v>
      </c>
    </row>
    <row r="59" spans="1:54" ht="13.5">
      <c r="A59" s="10" t="s">
        <v>62</v>
      </c>
      <c r="B59" s="4">
        <v>2400</v>
      </c>
      <c r="C59" s="4">
        <v>610</v>
      </c>
      <c r="D59" s="6"/>
      <c r="E59" s="3" t="s">
        <v>10</v>
      </c>
      <c r="F59" s="6"/>
      <c r="G59" s="3" t="s">
        <v>10</v>
      </c>
      <c r="H59" s="5">
        <f>'оренда#'!R53</f>
        <v>0</v>
      </c>
      <c r="I59" s="5">
        <f>'оренда#'!S53</f>
        <v>0</v>
      </c>
      <c r="J59" s="8" t="s">
        <v>10</v>
      </c>
      <c r="L59" s="10" t="s">
        <v>62</v>
      </c>
      <c r="M59" s="4">
        <v>2400</v>
      </c>
      <c r="N59" s="4">
        <v>610</v>
      </c>
      <c r="O59" s="6"/>
      <c r="P59" s="3" t="s">
        <v>10</v>
      </c>
      <c r="Q59" s="6"/>
      <c r="R59" s="3" t="s">
        <v>10</v>
      </c>
      <c r="S59" s="5">
        <f>'оренда#'!L53</f>
        <v>0</v>
      </c>
      <c r="T59" s="5">
        <f>'оренда#'!M53</f>
        <v>0</v>
      </c>
      <c r="U59" s="8" t="s">
        <v>10</v>
      </c>
      <c r="W59" s="10" t="s">
        <v>62</v>
      </c>
      <c r="X59" s="4">
        <v>2400</v>
      </c>
      <c r="Y59" s="4">
        <v>610</v>
      </c>
      <c r="Z59" s="6"/>
      <c r="AA59" s="3" t="s">
        <v>10</v>
      </c>
      <c r="AB59" s="6"/>
      <c r="AC59" s="3" t="s">
        <v>10</v>
      </c>
      <c r="AD59" s="5">
        <f>'оренда#'!J53</f>
        <v>0</v>
      </c>
      <c r="AE59" s="5">
        <f>'оренда#'!K53</f>
        <v>0</v>
      </c>
      <c r="AF59" s="8" t="s">
        <v>10</v>
      </c>
      <c r="AH59" s="10" t="s">
        <v>62</v>
      </c>
      <c r="AI59" s="4">
        <v>2400</v>
      </c>
      <c r="AJ59" s="4">
        <v>610</v>
      </c>
      <c r="AK59" s="6"/>
      <c r="AL59" s="3" t="s">
        <v>10</v>
      </c>
      <c r="AM59" s="6"/>
      <c r="AN59" s="3" t="s">
        <v>10</v>
      </c>
      <c r="AO59" s="5">
        <f>'оренда#'!P53</f>
        <v>0</v>
      </c>
      <c r="AP59" s="5">
        <f>'оренда#'!Q53</f>
        <v>0</v>
      </c>
      <c r="AQ59" s="8" t="s">
        <v>10</v>
      </c>
      <c r="AS59" s="10" t="s">
        <v>62</v>
      </c>
      <c r="AT59" s="4">
        <v>2400</v>
      </c>
      <c r="AU59" s="4">
        <v>610</v>
      </c>
      <c r="AV59" s="6"/>
      <c r="AW59" s="3" t="s">
        <v>10</v>
      </c>
      <c r="AX59" s="6"/>
      <c r="AY59" s="3" t="s">
        <v>10</v>
      </c>
      <c r="AZ59" s="5">
        <f>'оренда#'!N53</f>
        <v>0</v>
      </c>
      <c r="BA59" s="5">
        <f>'оренда#'!O53</f>
        <v>0</v>
      </c>
      <c r="BB59" s="8" t="s">
        <v>10</v>
      </c>
    </row>
    <row r="60" spans="1:48" s="37" customFormat="1" ht="13.5">
      <c r="A60" s="51" t="s">
        <v>119</v>
      </c>
      <c r="B60" s="51"/>
      <c r="C60" s="51"/>
      <c r="D60" s="52"/>
      <c r="L60" s="51" t="s">
        <v>119</v>
      </c>
      <c r="M60" s="51"/>
      <c r="N60" s="51"/>
      <c r="O60" s="52"/>
      <c r="W60" s="51" t="s">
        <v>119</v>
      </c>
      <c r="X60" s="51"/>
      <c r="Y60" s="51"/>
      <c r="Z60" s="52"/>
      <c r="AH60" s="51" t="s">
        <v>119</v>
      </c>
      <c r="AI60" s="51"/>
      <c r="AJ60" s="51"/>
      <c r="AK60" s="52"/>
      <c r="AS60" s="51" t="s">
        <v>119</v>
      </c>
      <c r="AT60" s="51"/>
      <c r="AU60" s="51"/>
      <c r="AV60" s="52"/>
    </row>
    <row r="61" spans="1:47" s="37" customFormat="1" ht="13.5">
      <c r="A61" s="51" t="s">
        <v>118</v>
      </c>
      <c r="B61" s="40"/>
      <c r="C61" s="40"/>
      <c r="L61" s="51" t="s">
        <v>118</v>
      </c>
      <c r="M61" s="40"/>
      <c r="N61" s="40"/>
      <c r="W61" s="51" t="s">
        <v>118</v>
      </c>
      <c r="X61" s="40"/>
      <c r="Y61" s="40"/>
      <c r="AH61" s="51" t="s">
        <v>118</v>
      </c>
      <c r="AI61" s="40"/>
      <c r="AJ61" s="40"/>
      <c r="AS61" s="51" t="s">
        <v>118</v>
      </c>
      <c r="AT61" s="40"/>
      <c r="AU61" s="40"/>
    </row>
    <row r="62" spans="1:3" s="37" customFormat="1" ht="13.5">
      <c r="A62" s="53"/>
      <c r="B62" s="40"/>
      <c r="C62" s="40"/>
    </row>
    <row r="63" spans="1:2" ht="13.5">
      <c r="A63" s="1"/>
      <c r="B63" s="2"/>
    </row>
  </sheetData>
  <sheetProtection/>
  <mergeCells count="45">
    <mergeCell ref="AV7:AV8"/>
    <mergeCell ref="AM7:AM8"/>
    <mergeCell ref="AN7:AN8"/>
    <mergeCell ref="BB7:BB8"/>
    <mergeCell ref="AW7:AW8"/>
    <mergeCell ref="AX7:AX8"/>
    <mergeCell ref="AY7:AY8"/>
    <mergeCell ref="AZ7:BA7"/>
    <mergeCell ref="AS7:AS8"/>
    <mergeCell ref="AT7:AT8"/>
    <mergeCell ref="AU7:AU8"/>
    <mergeCell ref="AO7:AP7"/>
    <mergeCell ref="AQ7:AQ8"/>
    <mergeCell ref="AC7:AC8"/>
    <mergeCell ref="AD7:AE7"/>
    <mergeCell ref="AF7:AF8"/>
    <mergeCell ref="AH7:AH8"/>
    <mergeCell ref="AI7:AI8"/>
    <mergeCell ref="AJ7:AJ8"/>
    <mergeCell ref="AK7:AK8"/>
    <mergeCell ref="AB7:AB8"/>
    <mergeCell ref="O7:O8"/>
    <mergeCell ref="U7:U8"/>
    <mergeCell ref="R7:R8"/>
    <mergeCell ref="S7:T7"/>
    <mergeCell ref="M7:M8"/>
    <mergeCell ref="N7:N8"/>
    <mergeCell ref="P7:P8"/>
    <mergeCell ref="Q7:Q8"/>
    <mergeCell ref="G7:G8"/>
    <mergeCell ref="H7:I7"/>
    <mergeCell ref="AL7:AL8"/>
    <mergeCell ref="W7:W8"/>
    <mergeCell ref="X7:X8"/>
    <mergeCell ref="Y7:Y8"/>
    <mergeCell ref="Z7:Z8"/>
    <mergeCell ref="J7:J8"/>
    <mergeCell ref="L7:L8"/>
    <mergeCell ref="AA7:AA8"/>
    <mergeCell ref="E7:E8"/>
    <mergeCell ref="F7:F8"/>
    <mergeCell ref="A7:A8"/>
    <mergeCell ref="B7:B8"/>
    <mergeCell ref="C7:C8"/>
    <mergeCell ref="D7:D8"/>
  </mergeCells>
  <printOptions/>
  <pageMargins left="0.75" right="0.75" top="1" bottom="1" header="0.5" footer="0.5"/>
  <pageSetup horizontalDpi="600" verticalDpi="600" orientation="landscape" paperSize="9" scale="94" r:id="rId1"/>
  <rowBreaks count="1" manualBreakCount="1">
    <brk id="28" max="53" man="1"/>
  </rowBreaks>
  <colBreaks count="3" manualBreakCount="3">
    <brk id="10" max="65535" man="1"/>
    <brk id="21" max="65535" man="1"/>
    <brk id="3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7" sqref="B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V152"/>
  <sheetViews>
    <sheetView tabSelected="1" view="pageBreakPreview" zoomScale="120" zoomScaleSheetLayoutView="120" zoomScalePageLayoutView="0" workbookViewId="0" topLeftCell="A1">
      <selection activeCell="D60" sqref="D60"/>
    </sheetView>
  </sheetViews>
  <sheetFormatPr defaultColWidth="9.00390625" defaultRowHeight="12.75"/>
  <cols>
    <col min="1" max="1" width="43.125" style="0" customWidth="1"/>
    <col min="2" max="2" width="8.625" style="0" customWidth="1"/>
    <col min="3" max="3" width="8.25390625" style="0" customWidth="1"/>
    <col min="4" max="4" width="15.375" style="73" customWidth="1"/>
    <col min="5" max="5" width="13.75390625" style="73" customWidth="1"/>
    <col min="6" max="6" width="10.625" style="73" customWidth="1"/>
    <col min="7" max="7" width="12.00390625" style="73" customWidth="1"/>
    <col min="8" max="8" width="10.75390625" style="73" hidden="1" customWidth="1"/>
    <col min="9" max="9" width="15.375" style="73" customWidth="1"/>
    <col min="10" max="10" width="14.25390625" style="74" customWidth="1"/>
    <col min="11" max="11" width="0.2421875" style="73" hidden="1" customWidth="1"/>
    <col min="12" max="12" width="9.625" style="73" customWidth="1"/>
    <col min="13" max="13" width="14.25390625" style="73" hidden="1" customWidth="1"/>
    <col min="14" max="14" width="15.875" style="73" customWidth="1"/>
    <col min="15" max="15" width="13.00390625" style="73" customWidth="1"/>
    <col min="16" max="17" width="0.12890625" style="0" hidden="1" customWidth="1"/>
    <col min="18" max="18" width="42.125" style="0" customWidth="1"/>
    <col min="20" max="20" width="8.75390625" style="0" customWidth="1"/>
    <col min="21" max="21" width="14.75390625" style="73" customWidth="1"/>
    <col min="22" max="22" width="13.125" style="73" customWidth="1"/>
    <col min="23" max="23" width="9.375" style="73" customWidth="1"/>
    <col min="24" max="24" width="10.625" style="73" customWidth="1"/>
    <col min="25" max="25" width="9.875" style="73" hidden="1" customWidth="1"/>
    <col min="26" max="26" width="15.125" style="73" customWidth="1"/>
    <col min="27" max="27" width="14.375" style="74" customWidth="1"/>
    <col min="28" max="28" width="8.25390625" style="73" hidden="1" customWidth="1"/>
    <col min="29" max="29" width="9.75390625" style="73" customWidth="1"/>
    <col min="30" max="30" width="0.12890625" style="73" hidden="1" customWidth="1"/>
    <col min="31" max="31" width="12.375" style="73" customWidth="1"/>
    <col min="32" max="32" width="11.00390625" style="73" customWidth="1"/>
    <col min="33" max="33" width="0.12890625" style="0" customWidth="1"/>
    <col min="34" max="34" width="42.25390625" style="0" customWidth="1"/>
    <col min="36" max="36" width="8.75390625" style="0" customWidth="1"/>
    <col min="37" max="37" width="14.375" style="73" customWidth="1"/>
    <col min="38" max="38" width="12.00390625" style="73" customWidth="1"/>
    <col min="39" max="39" width="10.00390625" style="73" customWidth="1"/>
    <col min="40" max="40" width="11.375" style="73" customWidth="1"/>
    <col min="41" max="41" width="0.12890625" style="73" hidden="1" customWidth="1"/>
    <col min="42" max="42" width="15.00390625" style="73" customWidth="1"/>
    <col min="43" max="43" width="13.75390625" style="74" customWidth="1"/>
    <col min="44" max="44" width="8.25390625" style="73" hidden="1" customWidth="1"/>
    <col min="45" max="45" width="10.375" style="73" customWidth="1"/>
    <col min="46" max="46" width="13.75390625" style="73" hidden="1" customWidth="1"/>
    <col min="47" max="47" width="12.125" style="73" customWidth="1"/>
    <col min="48" max="48" width="10.375" style="73" customWidth="1"/>
    <col min="49" max="49" width="11.00390625" style="0" hidden="1" customWidth="1"/>
    <col min="50" max="50" width="42.75390625" style="0" hidden="1" customWidth="1"/>
    <col min="51" max="51" width="0" style="0" hidden="1" customWidth="1"/>
    <col min="52" max="52" width="8.75390625" style="0" hidden="1" customWidth="1"/>
    <col min="53" max="53" width="12.875" style="73" hidden="1" customWidth="1"/>
    <col min="54" max="54" width="11.375" style="73" hidden="1" customWidth="1"/>
    <col min="55" max="55" width="9.25390625" style="73" hidden="1" customWidth="1"/>
    <col min="56" max="56" width="11.875" style="73" hidden="1" customWidth="1"/>
    <col min="57" max="57" width="10.25390625" style="73" hidden="1" customWidth="1"/>
    <col min="58" max="58" width="12.625" style="73" hidden="1" customWidth="1"/>
    <col min="59" max="59" width="12.75390625" style="74" hidden="1" customWidth="1"/>
    <col min="60" max="60" width="8.25390625" style="73" hidden="1" customWidth="1"/>
    <col min="61" max="61" width="10.75390625" style="73" hidden="1" customWidth="1"/>
    <col min="62" max="63" width="12.875" style="73" hidden="1" customWidth="1"/>
    <col min="64" max="64" width="10.375" style="73" hidden="1" customWidth="1"/>
    <col min="65" max="65" width="1.625" style="0" hidden="1" customWidth="1"/>
    <col min="66" max="66" width="41.875" style="0" customWidth="1"/>
    <col min="68" max="68" width="8.75390625" style="0" customWidth="1"/>
    <col min="69" max="69" width="12.875" style="73" customWidth="1"/>
    <col min="70" max="70" width="12.125" style="73" customWidth="1"/>
    <col min="71" max="71" width="10.75390625" style="73" customWidth="1"/>
    <col min="72" max="72" width="10.625" style="73" customWidth="1"/>
    <col min="73" max="73" width="10.625" style="73" hidden="1" customWidth="1"/>
    <col min="74" max="74" width="14.875" style="73" customWidth="1"/>
    <col min="75" max="75" width="12.00390625" style="74" customWidth="1"/>
    <col min="76" max="76" width="8.25390625" style="73" hidden="1" customWidth="1"/>
    <col min="77" max="77" width="10.625" style="73" customWidth="1"/>
    <col min="78" max="78" width="12.125" style="73" hidden="1" customWidth="1"/>
    <col min="79" max="79" width="12.125" style="73" customWidth="1"/>
    <col min="80" max="80" width="11.75390625" style="73" customWidth="1"/>
    <col min="81" max="81" width="0.2421875" style="0" hidden="1" customWidth="1"/>
    <col min="82" max="82" width="41.75390625" style="0" customWidth="1"/>
    <col min="84" max="84" width="8.375" style="0" customWidth="1"/>
    <col min="85" max="85" width="11.375" style="73" customWidth="1"/>
    <col min="86" max="86" width="8.25390625" style="73" customWidth="1"/>
    <col min="87" max="87" width="7.375" style="73" customWidth="1"/>
    <col min="88" max="88" width="10.625" style="73" customWidth="1"/>
    <col min="89" max="89" width="10.625" style="73" hidden="1" customWidth="1"/>
    <col min="90" max="90" width="11.625" style="73" customWidth="1"/>
    <col min="91" max="91" width="11.125" style="74" customWidth="1"/>
    <col min="92" max="92" width="8.25390625" style="73" hidden="1" customWidth="1"/>
    <col min="93" max="93" width="10.75390625" style="73" customWidth="1"/>
    <col min="94" max="94" width="11.00390625" style="73" hidden="1" customWidth="1"/>
    <col min="95" max="95" width="11.75390625" style="73" customWidth="1"/>
    <col min="96" max="96" width="11.375" style="73" customWidth="1"/>
    <col min="97" max="97" width="0.2421875" style="0" customWidth="1"/>
    <col min="98" max="98" width="42.25390625" style="0" customWidth="1"/>
    <col min="100" max="100" width="8.75390625" style="0" customWidth="1"/>
    <col min="101" max="101" width="13.625" style="73" customWidth="1"/>
    <col min="102" max="102" width="10.25390625" style="73" customWidth="1"/>
    <col min="103" max="103" width="8.75390625" style="73" customWidth="1"/>
    <col min="104" max="104" width="10.25390625" style="73" customWidth="1"/>
    <col min="105" max="105" width="10.25390625" style="73" hidden="1" customWidth="1"/>
    <col min="106" max="106" width="14.75390625" style="73" customWidth="1"/>
    <col min="107" max="107" width="12.625" style="74" customWidth="1"/>
    <col min="108" max="108" width="8.25390625" style="73" hidden="1" customWidth="1"/>
    <col min="109" max="109" width="10.875" style="73" customWidth="1"/>
    <col min="110" max="110" width="12.625" style="73" hidden="1" customWidth="1"/>
    <col min="111" max="111" width="12.625" style="73" customWidth="1"/>
    <col min="112" max="112" width="12.25390625" style="73" customWidth="1"/>
    <col min="113" max="113" width="2.125" style="0" hidden="1" customWidth="1"/>
    <col min="114" max="114" width="41.75390625" style="0" customWidth="1"/>
    <col min="117" max="117" width="13.25390625" style="0" bestFit="1" customWidth="1"/>
    <col min="120" max="120" width="10.125" style="0" customWidth="1"/>
    <col min="121" max="121" width="10.125" style="0" hidden="1" customWidth="1"/>
    <col min="122" max="122" width="11.625" style="0" bestFit="1" customWidth="1"/>
    <col min="123" max="123" width="10.875" style="0" customWidth="1"/>
    <col min="124" max="124" width="0.12890625" style="0" hidden="1" customWidth="1"/>
    <col min="125" max="125" width="10.75390625" style="0" customWidth="1"/>
    <col min="126" max="126" width="11.00390625" style="0" hidden="1" customWidth="1"/>
    <col min="127" max="127" width="10.00390625" style="0" customWidth="1"/>
    <col min="128" max="128" width="12.625" style="0" customWidth="1"/>
    <col min="129" max="129" width="0.12890625" style="0" hidden="1" customWidth="1"/>
    <col min="130" max="130" width="41.375" style="0" hidden="1" customWidth="1"/>
    <col min="131" max="132" width="0" style="0" hidden="1" customWidth="1"/>
    <col min="133" max="133" width="10.625" style="0" hidden="1" customWidth="1"/>
    <col min="134" max="135" width="0" style="0" hidden="1" customWidth="1"/>
    <col min="136" max="136" width="9.875" style="0" hidden="1" customWidth="1"/>
    <col min="137" max="137" width="0" style="0" hidden="1" customWidth="1"/>
    <col min="138" max="138" width="10.25390625" style="0" hidden="1" customWidth="1"/>
    <col min="139" max="139" width="10.75390625" style="0" hidden="1" customWidth="1"/>
    <col min="140" max="141" width="0" style="0" hidden="1" customWidth="1"/>
    <col min="142" max="143" width="10.625" style="0" hidden="1" customWidth="1"/>
    <col min="144" max="144" width="11.125" style="0" hidden="1" customWidth="1"/>
    <col min="145" max="145" width="41.625" style="0" customWidth="1"/>
    <col min="148" max="148" width="10.75390625" style="0" customWidth="1"/>
    <col min="149" max="149" width="10.625" style="0" bestFit="1" customWidth="1"/>
    <col min="150" max="150" width="10.625" style="0" customWidth="1"/>
    <col min="151" max="151" width="9.75390625" style="0" customWidth="1"/>
    <col min="152" max="152" width="0" style="0" hidden="1" customWidth="1"/>
    <col min="153" max="153" width="10.625" style="0" bestFit="1" customWidth="1"/>
    <col min="154" max="154" width="11.125" style="0" customWidth="1"/>
    <col min="155" max="155" width="0" style="0" hidden="1" customWidth="1"/>
    <col min="156" max="156" width="10.625" style="0" customWidth="1"/>
    <col min="157" max="157" width="10.625" style="0" hidden="1" customWidth="1"/>
    <col min="158" max="158" width="10.625" style="0" customWidth="1"/>
    <col min="159" max="159" width="14.125" style="0" customWidth="1"/>
    <col min="160" max="160" width="42.625" style="0" hidden="1" customWidth="1"/>
    <col min="161" max="161" width="10.25390625" style="0" hidden="1" customWidth="1"/>
    <col min="162" max="162" width="9.00390625" style="0" hidden="1" customWidth="1"/>
    <col min="163" max="163" width="12.25390625" style="0" hidden="1" customWidth="1"/>
    <col min="164" max="165" width="11.75390625" style="0" hidden="1" customWidth="1"/>
    <col min="166" max="166" width="11.00390625" style="0" hidden="1" customWidth="1"/>
    <col min="167" max="169" width="10.75390625" style="0" hidden="1" customWidth="1"/>
    <col min="170" max="171" width="0" style="0" hidden="1" customWidth="1"/>
    <col min="172" max="173" width="10.875" style="0" hidden="1" customWidth="1"/>
    <col min="174" max="174" width="11.75390625" style="0" hidden="1" customWidth="1"/>
    <col min="175" max="175" width="42.625" style="0" customWidth="1"/>
    <col min="178" max="178" width="13.25390625" style="0" customWidth="1"/>
    <col min="179" max="179" width="11.875" style="0" customWidth="1"/>
    <col min="181" max="181" width="11.375" style="0" customWidth="1"/>
    <col min="182" max="182" width="10.875" style="0" hidden="1" customWidth="1"/>
    <col min="183" max="183" width="13.25390625" style="0" customWidth="1"/>
    <col min="184" max="184" width="12.625" style="0" customWidth="1"/>
    <col min="185" max="185" width="10.125" style="0" customWidth="1"/>
    <col min="186" max="186" width="11.625" style="0" hidden="1" customWidth="1"/>
    <col min="187" max="187" width="12.25390625" style="0" customWidth="1"/>
    <col min="188" max="188" width="11.25390625" style="0" customWidth="1"/>
  </cols>
  <sheetData>
    <row r="1" spans="1:188" s="37" customFormat="1" ht="12.75" customHeight="1">
      <c r="A1" s="46"/>
      <c r="B1" s="46"/>
      <c r="C1" s="46"/>
      <c r="D1" s="46"/>
      <c r="E1" s="46"/>
      <c r="F1" s="46"/>
      <c r="G1" s="240"/>
      <c r="H1" s="240"/>
      <c r="I1" s="240"/>
      <c r="J1" s="512" t="s">
        <v>411</v>
      </c>
      <c r="K1" s="512"/>
      <c r="L1" s="512"/>
      <c r="M1" s="512"/>
      <c r="N1" s="512"/>
      <c r="O1" s="512"/>
      <c r="R1" s="46"/>
      <c r="S1" s="46"/>
      <c r="T1" s="46"/>
      <c r="U1" s="46"/>
      <c r="V1" s="46"/>
      <c r="W1" s="46"/>
      <c r="X1" s="240"/>
      <c r="Y1" s="240"/>
      <c r="Z1" s="240"/>
      <c r="AA1" s="512" t="s">
        <v>411</v>
      </c>
      <c r="AB1" s="512"/>
      <c r="AC1" s="512"/>
      <c r="AD1" s="512"/>
      <c r="AE1" s="512"/>
      <c r="AF1" s="512"/>
      <c r="AH1" s="46"/>
      <c r="AI1" s="46"/>
      <c r="AJ1" s="46"/>
      <c r="AK1" s="46"/>
      <c r="AL1" s="46"/>
      <c r="AM1" s="46"/>
      <c r="AN1" s="240"/>
      <c r="AO1" s="240"/>
      <c r="AP1" s="240"/>
      <c r="AQ1" s="512" t="s">
        <v>411</v>
      </c>
      <c r="AR1" s="512"/>
      <c r="AS1" s="512"/>
      <c r="AT1" s="512"/>
      <c r="AU1" s="512"/>
      <c r="AV1" s="512"/>
      <c r="AX1" s="46"/>
      <c r="AY1" s="46"/>
      <c r="AZ1" s="46"/>
      <c r="BA1" s="46"/>
      <c r="BB1" s="46"/>
      <c r="BC1" s="46"/>
      <c r="BD1" s="240"/>
      <c r="BE1" s="240"/>
      <c r="BF1" s="240"/>
      <c r="BG1" s="512" t="s">
        <v>411</v>
      </c>
      <c r="BH1" s="512"/>
      <c r="BI1" s="512"/>
      <c r="BJ1" s="512"/>
      <c r="BK1" s="512"/>
      <c r="BL1" s="512"/>
      <c r="BN1" s="46"/>
      <c r="BO1" s="46"/>
      <c r="BP1" s="46"/>
      <c r="BQ1" s="46"/>
      <c r="BR1" s="46"/>
      <c r="BS1" s="46"/>
      <c r="BT1" s="240"/>
      <c r="BU1" s="240"/>
      <c r="BV1" s="240"/>
      <c r="BW1" s="512" t="s">
        <v>411</v>
      </c>
      <c r="BX1" s="512"/>
      <c r="BY1" s="512"/>
      <c r="BZ1" s="512"/>
      <c r="CA1" s="512"/>
      <c r="CB1" s="512"/>
      <c r="CD1" s="46"/>
      <c r="CE1" s="46"/>
      <c r="CF1" s="46"/>
      <c r="CG1" s="46"/>
      <c r="CH1" s="46"/>
      <c r="CI1" s="46"/>
      <c r="CJ1" s="240"/>
      <c r="CK1" s="240"/>
      <c r="CL1" s="240"/>
      <c r="CM1" s="512" t="s">
        <v>411</v>
      </c>
      <c r="CN1" s="512"/>
      <c r="CO1" s="512"/>
      <c r="CP1" s="512"/>
      <c r="CQ1" s="512"/>
      <c r="CR1" s="512"/>
      <c r="CT1" s="46"/>
      <c r="CU1" s="46"/>
      <c r="CV1" s="46"/>
      <c r="CW1" s="46"/>
      <c r="CX1" s="46"/>
      <c r="CY1" s="46"/>
      <c r="CZ1" s="240"/>
      <c r="DA1" s="240"/>
      <c r="DB1" s="240"/>
      <c r="DC1" s="512" t="s">
        <v>411</v>
      </c>
      <c r="DD1" s="512"/>
      <c r="DE1" s="512"/>
      <c r="DF1" s="512"/>
      <c r="DG1" s="512"/>
      <c r="DH1" s="512"/>
      <c r="DJ1" s="46"/>
      <c r="DK1" s="46"/>
      <c r="DL1" s="46"/>
      <c r="DM1" s="46"/>
      <c r="DN1" s="46"/>
      <c r="DO1" s="46"/>
      <c r="DP1" s="240"/>
      <c r="DQ1" s="240"/>
      <c r="DR1" s="240"/>
      <c r="DS1" s="512" t="s">
        <v>411</v>
      </c>
      <c r="DT1" s="512"/>
      <c r="DU1" s="512"/>
      <c r="DV1" s="512"/>
      <c r="DW1" s="512"/>
      <c r="DX1" s="512"/>
      <c r="DZ1" s="46"/>
      <c r="EA1" s="46"/>
      <c r="EB1" s="46"/>
      <c r="EC1" s="46"/>
      <c r="ED1" s="46"/>
      <c r="EE1" s="46"/>
      <c r="EF1" s="240"/>
      <c r="EG1" s="240"/>
      <c r="EH1" s="512" t="s">
        <v>411</v>
      </c>
      <c r="EI1" s="512"/>
      <c r="EJ1" s="512"/>
      <c r="EK1" s="512"/>
      <c r="EL1" s="512"/>
      <c r="EM1" s="512"/>
      <c r="EN1" s="512"/>
      <c r="EO1" s="46"/>
      <c r="EP1" s="46"/>
      <c r="EQ1" s="46"/>
      <c r="ER1" s="46"/>
      <c r="ES1" s="46"/>
      <c r="ET1" s="46"/>
      <c r="EU1" s="240"/>
      <c r="EV1" s="240"/>
      <c r="EW1" s="240"/>
      <c r="EX1" s="512" t="s">
        <v>411</v>
      </c>
      <c r="EY1" s="512"/>
      <c r="EZ1" s="512"/>
      <c r="FA1" s="512"/>
      <c r="FB1" s="512"/>
      <c r="FC1" s="512"/>
      <c r="FD1" s="46"/>
      <c r="FE1" s="46"/>
      <c r="FF1" s="46"/>
      <c r="FG1" s="46"/>
      <c r="FH1" s="46"/>
      <c r="FI1" s="46"/>
      <c r="FJ1" s="240"/>
      <c r="FK1" s="240"/>
      <c r="FL1" s="512" t="s">
        <v>411</v>
      </c>
      <c r="FM1" s="512"/>
      <c r="FN1" s="512"/>
      <c r="FO1" s="512"/>
      <c r="FP1" s="512"/>
      <c r="FQ1" s="512"/>
      <c r="FR1" s="512"/>
      <c r="FS1" s="46"/>
      <c r="FT1" s="46"/>
      <c r="FU1" s="46"/>
      <c r="FV1" s="46"/>
      <c r="FW1" s="46"/>
      <c r="FX1" s="46"/>
      <c r="FY1" s="240"/>
      <c r="FZ1" s="240"/>
      <c r="GA1" s="240"/>
      <c r="GB1" s="512" t="s">
        <v>411</v>
      </c>
      <c r="GC1" s="512"/>
      <c r="GD1" s="512"/>
      <c r="GE1" s="512"/>
      <c r="GF1" s="512"/>
    </row>
    <row r="2" spans="1:188" s="37" customFormat="1" ht="12.75">
      <c r="A2" s="47"/>
      <c r="B2" s="46"/>
      <c r="C2" s="45"/>
      <c r="D2" s="46"/>
      <c r="E2" s="46"/>
      <c r="F2" s="46"/>
      <c r="G2" s="240"/>
      <c r="H2" s="240"/>
      <c r="I2" s="240"/>
      <c r="J2" s="512"/>
      <c r="K2" s="512"/>
      <c r="L2" s="512"/>
      <c r="M2" s="512"/>
      <c r="N2" s="512"/>
      <c r="O2" s="512"/>
      <c r="R2" s="47"/>
      <c r="S2" s="46"/>
      <c r="T2" s="45"/>
      <c r="U2" s="46"/>
      <c r="V2" s="46"/>
      <c r="W2" s="46"/>
      <c r="X2" s="240"/>
      <c r="Y2" s="240"/>
      <c r="Z2" s="240"/>
      <c r="AA2" s="512"/>
      <c r="AB2" s="512"/>
      <c r="AC2" s="512"/>
      <c r="AD2" s="512"/>
      <c r="AE2" s="512"/>
      <c r="AF2" s="512"/>
      <c r="AH2" s="47"/>
      <c r="AI2" s="46"/>
      <c r="AJ2" s="45"/>
      <c r="AK2" s="46"/>
      <c r="AL2" s="46"/>
      <c r="AM2" s="46"/>
      <c r="AN2" s="240"/>
      <c r="AO2" s="240"/>
      <c r="AP2" s="240"/>
      <c r="AQ2" s="512"/>
      <c r="AR2" s="512"/>
      <c r="AS2" s="512"/>
      <c r="AT2" s="512"/>
      <c r="AU2" s="512"/>
      <c r="AV2" s="512"/>
      <c r="AX2" s="47"/>
      <c r="AY2" s="46"/>
      <c r="AZ2" s="45"/>
      <c r="BA2" s="46"/>
      <c r="BB2" s="46"/>
      <c r="BC2" s="46"/>
      <c r="BD2" s="240"/>
      <c r="BE2" s="240"/>
      <c r="BF2" s="240"/>
      <c r="BG2" s="512"/>
      <c r="BH2" s="512"/>
      <c r="BI2" s="512"/>
      <c r="BJ2" s="512"/>
      <c r="BK2" s="512"/>
      <c r="BL2" s="512"/>
      <c r="BN2" s="47"/>
      <c r="BO2" s="46"/>
      <c r="BP2" s="45"/>
      <c r="BQ2" s="46"/>
      <c r="BR2" s="46"/>
      <c r="BS2" s="46"/>
      <c r="BT2" s="240"/>
      <c r="BU2" s="240"/>
      <c r="BV2" s="240"/>
      <c r="BW2" s="512"/>
      <c r="BX2" s="512"/>
      <c r="BY2" s="512"/>
      <c r="BZ2" s="512"/>
      <c r="CA2" s="512"/>
      <c r="CB2" s="512"/>
      <c r="CD2" s="47"/>
      <c r="CE2" s="46"/>
      <c r="CF2" s="45"/>
      <c r="CG2" s="46"/>
      <c r="CH2" s="46"/>
      <c r="CI2" s="46"/>
      <c r="CJ2" s="240"/>
      <c r="CK2" s="240"/>
      <c r="CL2" s="240"/>
      <c r="CM2" s="512"/>
      <c r="CN2" s="512"/>
      <c r="CO2" s="512"/>
      <c r="CP2" s="512"/>
      <c r="CQ2" s="512"/>
      <c r="CR2" s="512"/>
      <c r="CT2" s="47"/>
      <c r="CU2" s="46"/>
      <c r="CV2" s="45"/>
      <c r="CW2" s="46"/>
      <c r="CX2" s="46"/>
      <c r="CY2" s="46"/>
      <c r="CZ2" s="240"/>
      <c r="DA2" s="240"/>
      <c r="DB2" s="240"/>
      <c r="DC2" s="512"/>
      <c r="DD2" s="512"/>
      <c r="DE2" s="512"/>
      <c r="DF2" s="512"/>
      <c r="DG2" s="512"/>
      <c r="DH2" s="512"/>
      <c r="DJ2" s="47"/>
      <c r="DK2" s="46"/>
      <c r="DL2" s="45"/>
      <c r="DM2" s="46"/>
      <c r="DN2" s="46"/>
      <c r="DO2" s="46"/>
      <c r="DP2" s="240"/>
      <c r="DQ2" s="240"/>
      <c r="DR2" s="240"/>
      <c r="DS2" s="512"/>
      <c r="DT2" s="512"/>
      <c r="DU2" s="512"/>
      <c r="DV2" s="512"/>
      <c r="DW2" s="512"/>
      <c r="DX2" s="512"/>
      <c r="DZ2" s="47"/>
      <c r="EA2" s="46"/>
      <c r="EB2" s="45"/>
      <c r="EC2" s="46"/>
      <c r="ED2" s="46"/>
      <c r="EE2" s="46"/>
      <c r="EF2" s="240"/>
      <c r="EG2" s="240"/>
      <c r="EH2" s="512"/>
      <c r="EI2" s="512"/>
      <c r="EJ2" s="512"/>
      <c r="EK2" s="512"/>
      <c r="EL2" s="512"/>
      <c r="EM2" s="512"/>
      <c r="EN2" s="512"/>
      <c r="EO2" s="47"/>
      <c r="EP2" s="46"/>
      <c r="EQ2" s="45"/>
      <c r="ER2" s="46"/>
      <c r="ES2" s="46"/>
      <c r="ET2" s="46"/>
      <c r="EU2" s="240"/>
      <c r="EV2" s="240"/>
      <c r="EW2" s="240"/>
      <c r="EX2" s="512"/>
      <c r="EY2" s="512"/>
      <c r="EZ2" s="512"/>
      <c r="FA2" s="512"/>
      <c r="FB2" s="512"/>
      <c r="FC2" s="512"/>
      <c r="FD2" s="47"/>
      <c r="FE2" s="46"/>
      <c r="FF2" s="45"/>
      <c r="FG2" s="46"/>
      <c r="FH2" s="46"/>
      <c r="FI2" s="46"/>
      <c r="FJ2" s="240"/>
      <c r="FK2" s="240"/>
      <c r="FL2" s="512"/>
      <c r="FM2" s="512"/>
      <c r="FN2" s="512"/>
      <c r="FO2" s="512"/>
      <c r="FP2" s="512"/>
      <c r="FQ2" s="512"/>
      <c r="FR2" s="512"/>
      <c r="FS2" s="47"/>
      <c r="FT2" s="46"/>
      <c r="FU2" s="45"/>
      <c r="FV2" s="46"/>
      <c r="FW2" s="46"/>
      <c r="FX2" s="46"/>
      <c r="FY2" s="240"/>
      <c r="FZ2" s="240"/>
      <c r="GA2" s="240"/>
      <c r="GB2" s="512"/>
      <c r="GC2" s="512"/>
      <c r="GD2" s="512"/>
      <c r="GE2" s="512"/>
      <c r="GF2" s="512"/>
    </row>
    <row r="3" spans="1:188" s="37" customFormat="1" ht="12.75">
      <c r="A3" s="47"/>
      <c r="B3" s="46"/>
      <c r="C3" s="46"/>
      <c r="D3" s="46"/>
      <c r="E3" s="46"/>
      <c r="F3" s="46"/>
      <c r="G3" s="240"/>
      <c r="H3" s="240"/>
      <c r="I3" s="240"/>
      <c r="J3" s="512"/>
      <c r="K3" s="512"/>
      <c r="L3" s="512"/>
      <c r="M3" s="512"/>
      <c r="N3" s="512"/>
      <c r="O3" s="512"/>
      <c r="R3" s="47"/>
      <c r="S3" s="46"/>
      <c r="T3" s="46"/>
      <c r="U3" s="46"/>
      <c r="V3" s="46"/>
      <c r="W3" s="46"/>
      <c r="X3" s="240"/>
      <c r="Y3" s="240"/>
      <c r="Z3" s="240"/>
      <c r="AA3" s="512"/>
      <c r="AB3" s="512"/>
      <c r="AC3" s="512"/>
      <c r="AD3" s="512"/>
      <c r="AE3" s="512"/>
      <c r="AF3" s="512"/>
      <c r="AH3" s="47"/>
      <c r="AI3" s="46"/>
      <c r="AJ3" s="46"/>
      <c r="AK3" s="46"/>
      <c r="AL3" s="46"/>
      <c r="AM3" s="46"/>
      <c r="AN3" s="240"/>
      <c r="AO3" s="240"/>
      <c r="AP3" s="240"/>
      <c r="AQ3" s="512"/>
      <c r="AR3" s="512"/>
      <c r="AS3" s="512"/>
      <c r="AT3" s="512"/>
      <c r="AU3" s="512"/>
      <c r="AV3" s="512"/>
      <c r="AX3" s="47"/>
      <c r="AY3" s="46"/>
      <c r="AZ3" s="46"/>
      <c r="BA3" s="46"/>
      <c r="BB3" s="46"/>
      <c r="BC3" s="46"/>
      <c r="BD3" s="240"/>
      <c r="BE3" s="240"/>
      <c r="BF3" s="240"/>
      <c r="BG3" s="512"/>
      <c r="BH3" s="512"/>
      <c r="BI3" s="512"/>
      <c r="BJ3" s="512"/>
      <c r="BK3" s="512"/>
      <c r="BL3" s="512"/>
      <c r="BN3" s="47"/>
      <c r="BO3" s="46"/>
      <c r="BP3" s="46"/>
      <c r="BQ3" s="46"/>
      <c r="BR3" s="46"/>
      <c r="BS3" s="46"/>
      <c r="BT3" s="240"/>
      <c r="BU3" s="240"/>
      <c r="BV3" s="240"/>
      <c r="BW3" s="512"/>
      <c r="BX3" s="512"/>
      <c r="BY3" s="512"/>
      <c r="BZ3" s="512"/>
      <c r="CA3" s="512"/>
      <c r="CB3" s="512"/>
      <c r="CD3" s="47"/>
      <c r="CE3" s="46"/>
      <c r="CF3" s="46"/>
      <c r="CG3" s="46"/>
      <c r="CH3" s="46"/>
      <c r="CI3" s="46"/>
      <c r="CJ3" s="240"/>
      <c r="CK3" s="240"/>
      <c r="CL3" s="240"/>
      <c r="CM3" s="512"/>
      <c r="CN3" s="512"/>
      <c r="CO3" s="512"/>
      <c r="CP3" s="512"/>
      <c r="CQ3" s="512"/>
      <c r="CR3" s="512"/>
      <c r="CT3" s="47"/>
      <c r="CU3" s="46"/>
      <c r="CV3" s="46"/>
      <c r="CW3" s="46"/>
      <c r="CX3" s="46"/>
      <c r="CY3" s="46"/>
      <c r="CZ3" s="240"/>
      <c r="DA3" s="240"/>
      <c r="DB3" s="240"/>
      <c r="DC3" s="512"/>
      <c r="DD3" s="512"/>
      <c r="DE3" s="512"/>
      <c r="DF3" s="512"/>
      <c r="DG3" s="512"/>
      <c r="DH3" s="512"/>
      <c r="DJ3" s="47"/>
      <c r="DK3" s="46"/>
      <c r="DL3" s="46"/>
      <c r="DM3" s="46"/>
      <c r="DN3" s="46"/>
      <c r="DO3" s="46"/>
      <c r="DP3" s="240"/>
      <c r="DQ3" s="240"/>
      <c r="DR3" s="240"/>
      <c r="DS3" s="512"/>
      <c r="DT3" s="512"/>
      <c r="DU3" s="512"/>
      <c r="DV3" s="512"/>
      <c r="DW3" s="512"/>
      <c r="DX3" s="512"/>
      <c r="DZ3" s="47"/>
      <c r="EA3" s="46"/>
      <c r="EB3" s="46"/>
      <c r="EC3" s="46"/>
      <c r="ED3" s="46"/>
      <c r="EE3" s="46"/>
      <c r="EF3" s="240"/>
      <c r="EG3" s="240"/>
      <c r="EH3" s="512"/>
      <c r="EI3" s="512"/>
      <c r="EJ3" s="512"/>
      <c r="EK3" s="512"/>
      <c r="EL3" s="512"/>
      <c r="EM3" s="512"/>
      <c r="EN3" s="512"/>
      <c r="EO3" s="47"/>
      <c r="EP3" s="46"/>
      <c r="EQ3" s="46"/>
      <c r="ER3" s="46"/>
      <c r="ES3" s="46"/>
      <c r="ET3" s="46"/>
      <c r="EU3" s="240"/>
      <c r="EV3" s="240"/>
      <c r="EW3" s="240"/>
      <c r="EX3" s="512"/>
      <c r="EY3" s="512"/>
      <c r="EZ3" s="512"/>
      <c r="FA3" s="512"/>
      <c r="FB3" s="512"/>
      <c r="FC3" s="512"/>
      <c r="FD3" s="47"/>
      <c r="FE3" s="46"/>
      <c r="FF3" s="46"/>
      <c r="FG3" s="46"/>
      <c r="FH3" s="46"/>
      <c r="FI3" s="46"/>
      <c r="FJ3" s="240"/>
      <c r="FK3" s="240"/>
      <c r="FL3" s="512"/>
      <c r="FM3" s="512"/>
      <c r="FN3" s="512"/>
      <c r="FO3" s="512"/>
      <c r="FP3" s="512"/>
      <c r="FQ3" s="512"/>
      <c r="FR3" s="512"/>
      <c r="FS3" s="47"/>
      <c r="FT3" s="46"/>
      <c r="FU3" s="46"/>
      <c r="FV3" s="46"/>
      <c r="FW3" s="46"/>
      <c r="FX3" s="46"/>
      <c r="FY3" s="240"/>
      <c r="FZ3" s="240"/>
      <c r="GA3" s="240"/>
      <c r="GB3" s="512"/>
      <c r="GC3" s="512"/>
      <c r="GD3" s="512"/>
      <c r="GE3" s="512"/>
      <c r="GF3" s="512"/>
    </row>
    <row r="4" spans="1:188" s="37" customFormat="1" ht="27.75" customHeight="1">
      <c r="A4" s="48"/>
      <c r="B4" s="46"/>
      <c r="C4" s="46"/>
      <c r="D4" s="46"/>
      <c r="E4" s="46"/>
      <c r="F4" s="46"/>
      <c r="G4" s="240"/>
      <c r="H4" s="240"/>
      <c r="I4" s="240"/>
      <c r="J4" s="512"/>
      <c r="K4" s="512"/>
      <c r="L4" s="512"/>
      <c r="M4" s="512"/>
      <c r="N4" s="512"/>
      <c r="O4" s="512"/>
      <c r="R4" s="48"/>
      <c r="S4" s="46"/>
      <c r="T4" s="46"/>
      <c r="U4" s="46"/>
      <c r="V4" s="46"/>
      <c r="W4" s="46"/>
      <c r="X4" s="240"/>
      <c r="Y4" s="240"/>
      <c r="Z4" s="240"/>
      <c r="AA4" s="512"/>
      <c r="AB4" s="512"/>
      <c r="AC4" s="512"/>
      <c r="AD4" s="512"/>
      <c r="AE4" s="512"/>
      <c r="AF4" s="512"/>
      <c r="AH4" s="48"/>
      <c r="AI4" s="46"/>
      <c r="AJ4" s="46"/>
      <c r="AK4" s="46"/>
      <c r="AL4" s="46"/>
      <c r="AM4" s="46"/>
      <c r="AN4" s="240"/>
      <c r="AO4" s="240"/>
      <c r="AP4" s="240"/>
      <c r="AQ4" s="512"/>
      <c r="AR4" s="512"/>
      <c r="AS4" s="512"/>
      <c r="AT4" s="512"/>
      <c r="AU4" s="512"/>
      <c r="AV4" s="512"/>
      <c r="AX4" s="48"/>
      <c r="AY4" s="46"/>
      <c r="AZ4" s="46"/>
      <c r="BA4" s="46"/>
      <c r="BB4" s="46"/>
      <c r="BC4" s="46"/>
      <c r="BD4" s="240"/>
      <c r="BE4" s="240"/>
      <c r="BF4" s="240"/>
      <c r="BG4" s="512"/>
      <c r="BH4" s="512"/>
      <c r="BI4" s="512"/>
      <c r="BJ4" s="512"/>
      <c r="BK4" s="512"/>
      <c r="BL4" s="512"/>
      <c r="BN4" s="48"/>
      <c r="BO4" s="46"/>
      <c r="BP4" s="46"/>
      <c r="BQ4" s="46"/>
      <c r="BR4" s="46"/>
      <c r="BS4" s="46"/>
      <c r="BT4" s="240"/>
      <c r="BU4" s="240"/>
      <c r="BV4" s="240"/>
      <c r="BW4" s="512"/>
      <c r="BX4" s="512"/>
      <c r="BY4" s="512"/>
      <c r="BZ4" s="512"/>
      <c r="CA4" s="512"/>
      <c r="CB4" s="512"/>
      <c r="CD4" s="48"/>
      <c r="CE4" s="46"/>
      <c r="CF4" s="46"/>
      <c r="CG4" s="46"/>
      <c r="CH4" s="46"/>
      <c r="CI4" s="46"/>
      <c r="CJ4" s="240"/>
      <c r="CK4" s="240"/>
      <c r="CL4" s="240"/>
      <c r="CM4" s="512"/>
      <c r="CN4" s="512"/>
      <c r="CO4" s="512"/>
      <c r="CP4" s="512"/>
      <c r="CQ4" s="512"/>
      <c r="CR4" s="512"/>
      <c r="CT4" s="48"/>
      <c r="CU4" s="46"/>
      <c r="CV4" s="46"/>
      <c r="CW4" s="46"/>
      <c r="CX4" s="46"/>
      <c r="CY4" s="46"/>
      <c r="CZ4" s="240"/>
      <c r="DA4" s="240"/>
      <c r="DB4" s="240"/>
      <c r="DC4" s="512"/>
      <c r="DD4" s="512"/>
      <c r="DE4" s="512"/>
      <c r="DF4" s="512"/>
      <c r="DG4" s="512"/>
      <c r="DH4" s="512"/>
      <c r="DJ4" s="48"/>
      <c r="DK4" s="46"/>
      <c r="DL4" s="46"/>
      <c r="DM4" s="46"/>
      <c r="DN4" s="46"/>
      <c r="DO4" s="46"/>
      <c r="DP4" s="240"/>
      <c r="DQ4" s="240"/>
      <c r="DR4" s="240"/>
      <c r="DS4" s="512"/>
      <c r="DT4" s="512"/>
      <c r="DU4" s="512"/>
      <c r="DV4" s="512"/>
      <c r="DW4" s="512"/>
      <c r="DX4" s="512"/>
      <c r="DZ4" s="48"/>
      <c r="EA4" s="46"/>
      <c r="EB4" s="46"/>
      <c r="EC4" s="46"/>
      <c r="ED4" s="46"/>
      <c r="EE4" s="46"/>
      <c r="EF4" s="240"/>
      <c r="EG4" s="240"/>
      <c r="EH4" s="512"/>
      <c r="EI4" s="512"/>
      <c r="EJ4" s="512"/>
      <c r="EK4" s="512"/>
      <c r="EL4" s="512"/>
      <c r="EM4" s="512"/>
      <c r="EN4" s="512"/>
      <c r="EO4" s="48"/>
      <c r="EP4" s="46"/>
      <c r="EQ4" s="46"/>
      <c r="ER4" s="46"/>
      <c r="ES4" s="46"/>
      <c r="ET4" s="46"/>
      <c r="EU4" s="240"/>
      <c r="EV4" s="240"/>
      <c r="EW4" s="240"/>
      <c r="EX4" s="512"/>
      <c r="EY4" s="512"/>
      <c r="EZ4" s="512"/>
      <c r="FA4" s="512"/>
      <c r="FB4" s="512"/>
      <c r="FC4" s="512"/>
      <c r="FD4" s="48"/>
      <c r="FE4" s="46"/>
      <c r="FF4" s="46"/>
      <c r="FG4" s="46"/>
      <c r="FH4" s="46"/>
      <c r="FI4" s="46"/>
      <c r="FJ4" s="240"/>
      <c r="FK4" s="240"/>
      <c r="FL4" s="512"/>
      <c r="FM4" s="512"/>
      <c r="FN4" s="512"/>
      <c r="FO4" s="512"/>
      <c r="FP4" s="512"/>
      <c r="FQ4" s="512"/>
      <c r="FR4" s="512"/>
      <c r="FS4" s="48"/>
      <c r="FT4" s="46"/>
      <c r="FU4" s="46"/>
      <c r="FV4" s="46"/>
      <c r="FW4" s="46"/>
      <c r="FX4" s="46"/>
      <c r="FY4" s="240"/>
      <c r="FZ4" s="240"/>
      <c r="GA4" s="240"/>
      <c r="GB4" s="512"/>
      <c r="GC4" s="512"/>
      <c r="GD4" s="512"/>
      <c r="GE4" s="512"/>
      <c r="GF4" s="512"/>
    </row>
    <row r="5" spans="1:187" s="37" customFormat="1" ht="13.5">
      <c r="A5" s="48"/>
      <c r="C5" s="46"/>
      <c r="D5" s="46"/>
      <c r="E5" s="46"/>
      <c r="F5" s="46"/>
      <c r="G5" s="46"/>
      <c r="H5" s="46"/>
      <c r="I5" s="46"/>
      <c r="J5" s="123"/>
      <c r="K5" s="46"/>
      <c r="L5" s="46"/>
      <c r="M5" s="46"/>
      <c r="N5" s="46"/>
      <c r="O5" s="55"/>
      <c r="R5" s="48"/>
      <c r="T5" s="46"/>
      <c r="U5" s="46"/>
      <c r="V5" s="46"/>
      <c r="W5" s="46"/>
      <c r="X5" s="46"/>
      <c r="Y5" s="46"/>
      <c r="Z5" s="46"/>
      <c r="AA5" s="48"/>
      <c r="AB5" s="46"/>
      <c r="AC5" s="46"/>
      <c r="AD5" s="46"/>
      <c r="AE5" s="46"/>
      <c r="AF5" s="55"/>
      <c r="AH5" s="48"/>
      <c r="AJ5" s="46"/>
      <c r="AK5" s="46"/>
      <c r="AL5" s="46"/>
      <c r="AM5" s="46"/>
      <c r="AN5" s="46"/>
      <c r="AO5" s="46"/>
      <c r="AP5" s="46"/>
      <c r="AQ5" s="48"/>
      <c r="AR5" s="46"/>
      <c r="AS5" s="46"/>
      <c r="AT5" s="46"/>
      <c r="AU5" s="46"/>
      <c r="AV5" s="55"/>
      <c r="AX5" s="48"/>
      <c r="AZ5" s="46"/>
      <c r="BA5" s="46"/>
      <c r="BB5" s="46"/>
      <c r="BC5" s="46"/>
      <c r="BD5" s="46"/>
      <c r="BE5" s="46"/>
      <c r="BF5" s="46"/>
      <c r="BG5" s="48"/>
      <c r="BH5" s="46"/>
      <c r="BI5" s="46"/>
      <c r="BJ5" s="46"/>
      <c r="BK5" s="46"/>
      <c r="BL5" s="55"/>
      <c r="BN5" s="48"/>
      <c r="BP5" s="46"/>
      <c r="BQ5" s="46"/>
      <c r="BR5" s="46"/>
      <c r="BS5" s="46"/>
      <c r="BT5" s="46"/>
      <c r="BU5" s="46"/>
      <c r="BV5" s="46"/>
      <c r="BW5" s="48"/>
      <c r="BX5" s="46"/>
      <c r="BY5" s="46"/>
      <c r="BZ5" s="46"/>
      <c r="CA5" s="46"/>
      <c r="CB5" s="55"/>
      <c r="CD5" s="48"/>
      <c r="CF5" s="46"/>
      <c r="CG5" s="46"/>
      <c r="CH5" s="46"/>
      <c r="CI5" s="46"/>
      <c r="CJ5" s="46"/>
      <c r="CK5" s="46"/>
      <c r="CL5" s="46"/>
      <c r="CM5" s="48"/>
      <c r="CN5" s="46"/>
      <c r="CO5" s="46"/>
      <c r="CP5" s="46"/>
      <c r="CQ5" s="46"/>
      <c r="CR5" s="55"/>
      <c r="CT5" s="48"/>
      <c r="CV5" s="46"/>
      <c r="CW5" s="46"/>
      <c r="CX5" s="46"/>
      <c r="CY5" s="46"/>
      <c r="CZ5" s="46"/>
      <c r="DA5" s="46"/>
      <c r="DB5" s="46"/>
      <c r="DC5" s="48"/>
      <c r="DD5" s="46"/>
      <c r="DE5" s="46"/>
      <c r="DF5" s="46"/>
      <c r="DG5" s="46"/>
      <c r="DH5" s="55"/>
      <c r="DJ5" s="48"/>
      <c r="DL5" s="46"/>
      <c r="DM5" s="46"/>
      <c r="DN5" s="46"/>
      <c r="DO5" s="46"/>
      <c r="DP5" s="46"/>
      <c r="DQ5" s="46"/>
      <c r="DR5" s="46"/>
      <c r="DS5" s="48"/>
      <c r="DT5" s="46"/>
      <c r="DU5" s="46"/>
      <c r="DV5" s="46"/>
      <c r="DW5" s="46"/>
      <c r="DX5" s="55"/>
      <c r="DZ5" s="48"/>
      <c r="EB5" s="46"/>
      <c r="EC5" s="46"/>
      <c r="ED5" s="46"/>
      <c r="EE5" s="46"/>
      <c r="EF5" s="46"/>
      <c r="EG5" s="46"/>
      <c r="EH5" s="46"/>
      <c r="EI5" s="48"/>
      <c r="EJ5" s="46"/>
      <c r="EK5" s="46"/>
      <c r="EL5" s="46"/>
      <c r="EM5" s="46"/>
      <c r="EN5" s="55"/>
      <c r="EO5" s="48"/>
      <c r="EQ5" s="46"/>
      <c r="ER5" s="46"/>
      <c r="ES5" s="46"/>
      <c r="ET5" s="46"/>
      <c r="EU5" s="46"/>
      <c r="EV5" s="46"/>
      <c r="EW5" s="46"/>
      <c r="EX5" s="48"/>
      <c r="EY5" s="46"/>
      <c r="EZ5" s="46"/>
      <c r="FA5" s="46"/>
      <c r="FB5" s="46"/>
      <c r="FC5" s="55"/>
      <c r="FD5" s="48"/>
      <c r="FF5" s="46"/>
      <c r="FG5" s="46"/>
      <c r="FH5" s="46"/>
      <c r="FI5" s="46"/>
      <c r="FJ5" s="46"/>
      <c r="FK5" s="46"/>
      <c r="FL5" s="46"/>
      <c r="FM5" s="48"/>
      <c r="FN5" s="46"/>
      <c r="FO5" s="46"/>
      <c r="FP5" s="46"/>
      <c r="FQ5" s="46"/>
      <c r="FR5" s="55"/>
      <c r="FS5" s="48"/>
      <c r="FU5" s="46"/>
      <c r="FV5" s="46"/>
      <c r="FW5" s="46"/>
      <c r="FX5" s="46"/>
      <c r="FY5" s="46"/>
      <c r="FZ5" s="46"/>
      <c r="GA5" s="46"/>
      <c r="GB5" s="48"/>
      <c r="GC5" s="46"/>
      <c r="GD5" s="46"/>
      <c r="GE5" s="55"/>
    </row>
    <row r="6" spans="1:187" s="37" customFormat="1" ht="13.5">
      <c r="A6" s="48"/>
      <c r="C6" s="46"/>
      <c r="D6" s="46"/>
      <c r="E6" s="46"/>
      <c r="F6" s="46"/>
      <c r="G6" s="46"/>
      <c r="H6" s="46"/>
      <c r="I6" s="46"/>
      <c r="J6" s="48"/>
      <c r="K6" s="46"/>
      <c r="L6" s="46"/>
      <c r="M6" s="46"/>
      <c r="N6" s="46"/>
      <c r="O6" s="55"/>
      <c r="R6" s="48"/>
      <c r="T6" s="46"/>
      <c r="U6" s="46"/>
      <c r="V6" s="46"/>
      <c r="W6" s="46"/>
      <c r="X6" s="46"/>
      <c r="Y6" s="46"/>
      <c r="Z6" s="46"/>
      <c r="AA6" s="48"/>
      <c r="AB6" s="46"/>
      <c r="AC6" s="46"/>
      <c r="AD6" s="46"/>
      <c r="AE6" s="46"/>
      <c r="AF6" s="55"/>
      <c r="AH6" s="48"/>
      <c r="AJ6" s="46"/>
      <c r="AK6" s="46"/>
      <c r="AL6" s="46"/>
      <c r="AM6" s="46"/>
      <c r="AN6" s="46"/>
      <c r="AO6" s="46"/>
      <c r="AP6" s="46"/>
      <c r="AQ6" s="48"/>
      <c r="AR6" s="46"/>
      <c r="AS6" s="46"/>
      <c r="AT6" s="46"/>
      <c r="AU6" s="46"/>
      <c r="AV6" s="55"/>
      <c r="AX6" s="48"/>
      <c r="AZ6" s="46"/>
      <c r="BA6" s="46"/>
      <c r="BB6" s="46"/>
      <c r="BC6" s="46"/>
      <c r="BD6" s="46"/>
      <c r="BE6" s="46"/>
      <c r="BF6" s="46"/>
      <c r="BG6" s="48"/>
      <c r="BH6" s="46"/>
      <c r="BI6" s="46"/>
      <c r="BJ6" s="46"/>
      <c r="BK6" s="46"/>
      <c r="BL6" s="55"/>
      <c r="BN6" s="48"/>
      <c r="BP6" s="46"/>
      <c r="BQ6" s="46"/>
      <c r="BR6" s="46"/>
      <c r="BS6" s="46"/>
      <c r="BT6" s="46"/>
      <c r="BU6" s="46"/>
      <c r="BV6" s="46"/>
      <c r="BW6" s="48"/>
      <c r="BX6" s="46"/>
      <c r="BY6" s="46"/>
      <c r="BZ6" s="46"/>
      <c r="CA6" s="46"/>
      <c r="CB6" s="55"/>
      <c r="CD6" s="48"/>
      <c r="CF6" s="46"/>
      <c r="CG6" s="46"/>
      <c r="CH6" s="46"/>
      <c r="CI6" s="46"/>
      <c r="CJ6" s="46"/>
      <c r="CK6" s="46"/>
      <c r="CL6" s="46"/>
      <c r="CM6" s="48"/>
      <c r="CN6" s="46"/>
      <c r="CO6" s="46"/>
      <c r="CP6" s="46"/>
      <c r="CQ6" s="46"/>
      <c r="CR6" s="55"/>
      <c r="CT6" s="48"/>
      <c r="CV6" s="46"/>
      <c r="CW6" s="46"/>
      <c r="CX6" s="46"/>
      <c r="CY6" s="46"/>
      <c r="CZ6" s="46"/>
      <c r="DA6" s="46"/>
      <c r="DB6" s="46"/>
      <c r="DC6" s="48"/>
      <c r="DD6" s="46"/>
      <c r="DE6" s="46"/>
      <c r="DF6" s="46"/>
      <c r="DG6" s="46"/>
      <c r="DH6" s="55"/>
      <c r="DJ6" s="48"/>
      <c r="DL6" s="46"/>
      <c r="DM6" s="46"/>
      <c r="DN6" s="46"/>
      <c r="DO6" s="46"/>
      <c r="DP6" s="46"/>
      <c r="DQ6" s="46"/>
      <c r="DR6" s="46"/>
      <c r="DS6" s="48"/>
      <c r="DT6" s="46"/>
      <c r="DU6" s="46"/>
      <c r="DV6" s="46"/>
      <c r="DW6" s="46"/>
      <c r="DX6" s="55"/>
      <c r="DZ6" s="48"/>
      <c r="EB6" s="46"/>
      <c r="EC6" s="46"/>
      <c r="ED6" s="46"/>
      <c r="EE6" s="46"/>
      <c r="EF6" s="46"/>
      <c r="EG6" s="46"/>
      <c r="EH6" s="46"/>
      <c r="EI6" s="48"/>
      <c r="EJ6" s="46"/>
      <c r="EK6" s="46"/>
      <c r="EL6" s="46"/>
      <c r="EM6" s="46"/>
      <c r="EN6" s="55"/>
      <c r="EO6" s="48"/>
      <c r="EQ6" s="46"/>
      <c r="ER6" s="46"/>
      <c r="ES6" s="46"/>
      <c r="ET6" s="46"/>
      <c r="EU6" s="46"/>
      <c r="EV6" s="46"/>
      <c r="EW6" s="46"/>
      <c r="EX6" s="48"/>
      <c r="EY6" s="46"/>
      <c r="EZ6" s="46"/>
      <c r="FA6" s="46"/>
      <c r="FB6" s="46"/>
      <c r="FC6" s="55"/>
      <c r="FD6" s="48"/>
      <c r="FF6" s="46"/>
      <c r="FG6" s="46"/>
      <c r="FH6" s="46"/>
      <c r="FI6" s="46"/>
      <c r="FJ6" s="46"/>
      <c r="FK6" s="46"/>
      <c r="FL6" s="46"/>
      <c r="FM6" s="48"/>
      <c r="FN6" s="46"/>
      <c r="FO6" s="46"/>
      <c r="FP6" s="46"/>
      <c r="FQ6" s="46"/>
      <c r="FR6" s="55"/>
      <c r="FS6" s="48"/>
      <c r="FU6" s="46"/>
      <c r="FV6" s="46"/>
      <c r="FW6" s="46"/>
      <c r="FX6" s="46"/>
      <c r="FY6" s="46"/>
      <c r="FZ6" s="46"/>
      <c r="GA6" s="46"/>
      <c r="GB6" s="48"/>
      <c r="GC6" s="46"/>
      <c r="GD6" s="46"/>
      <c r="GE6" s="55"/>
    </row>
    <row r="7" spans="1:187" s="37" customFormat="1" ht="15" customHeight="1">
      <c r="A7" s="508" t="s">
        <v>268</v>
      </c>
      <c r="B7" s="508"/>
      <c r="C7" s="508"/>
      <c r="D7" s="508"/>
      <c r="E7" s="508"/>
      <c r="F7" s="508"/>
      <c r="G7" s="508"/>
      <c r="H7" s="508"/>
      <c r="I7" s="508"/>
      <c r="J7" s="508"/>
      <c r="K7" s="203"/>
      <c r="L7" s="203"/>
      <c r="M7" s="203"/>
      <c r="N7" s="203"/>
      <c r="O7" s="203"/>
      <c r="R7" s="508" t="s">
        <v>268</v>
      </c>
      <c r="S7" s="508"/>
      <c r="T7" s="508"/>
      <c r="U7" s="508"/>
      <c r="V7" s="508"/>
      <c r="W7" s="508"/>
      <c r="X7" s="508"/>
      <c r="Y7" s="508"/>
      <c r="Z7" s="508"/>
      <c r="AA7" s="508"/>
      <c r="AB7" s="46"/>
      <c r="AC7" s="46"/>
      <c r="AD7" s="46"/>
      <c r="AE7" s="46"/>
      <c r="AF7" s="55"/>
      <c r="AH7" s="508" t="s">
        <v>268</v>
      </c>
      <c r="AI7" s="508"/>
      <c r="AJ7" s="508"/>
      <c r="AK7" s="508"/>
      <c r="AL7" s="508"/>
      <c r="AM7" s="508"/>
      <c r="AN7" s="508"/>
      <c r="AO7" s="508"/>
      <c r="AP7" s="508"/>
      <c r="AQ7" s="508"/>
      <c r="AR7" s="46"/>
      <c r="AS7" s="46"/>
      <c r="AT7" s="46"/>
      <c r="AU7" s="46"/>
      <c r="AV7" s="55"/>
      <c r="AX7" s="508" t="s">
        <v>268</v>
      </c>
      <c r="AY7" s="508"/>
      <c r="AZ7" s="508"/>
      <c r="BA7" s="508"/>
      <c r="BB7" s="508"/>
      <c r="BC7" s="508"/>
      <c r="BD7" s="508"/>
      <c r="BE7" s="508"/>
      <c r="BF7" s="508"/>
      <c r="BG7" s="508"/>
      <c r="BH7" s="46"/>
      <c r="BI7" s="46"/>
      <c r="BJ7" s="46"/>
      <c r="BK7" s="46"/>
      <c r="BL7" s="55"/>
      <c r="BN7" s="508" t="s">
        <v>268</v>
      </c>
      <c r="BO7" s="508"/>
      <c r="BP7" s="508"/>
      <c r="BQ7" s="508"/>
      <c r="BR7" s="508"/>
      <c r="BS7" s="508"/>
      <c r="BT7" s="508"/>
      <c r="BU7" s="508"/>
      <c r="BV7" s="508"/>
      <c r="BW7" s="508"/>
      <c r="BX7" s="46"/>
      <c r="BY7" s="46"/>
      <c r="BZ7" s="46"/>
      <c r="CA7" s="46"/>
      <c r="CB7" s="55"/>
      <c r="CD7" s="508" t="s">
        <v>268</v>
      </c>
      <c r="CE7" s="508"/>
      <c r="CF7" s="508"/>
      <c r="CG7" s="508"/>
      <c r="CH7" s="508"/>
      <c r="CI7" s="508"/>
      <c r="CJ7" s="508"/>
      <c r="CK7" s="508"/>
      <c r="CL7" s="508"/>
      <c r="CM7" s="508"/>
      <c r="CN7" s="46"/>
      <c r="CO7" s="46"/>
      <c r="CP7" s="46"/>
      <c r="CQ7" s="46"/>
      <c r="CR7" s="55"/>
      <c r="CT7" s="508" t="s">
        <v>268</v>
      </c>
      <c r="CU7" s="508"/>
      <c r="CV7" s="508"/>
      <c r="CW7" s="508"/>
      <c r="CX7" s="508"/>
      <c r="CY7" s="508"/>
      <c r="CZ7" s="508"/>
      <c r="DA7" s="508"/>
      <c r="DB7" s="508"/>
      <c r="DC7" s="508"/>
      <c r="DD7" s="46"/>
      <c r="DE7" s="46"/>
      <c r="DF7" s="46"/>
      <c r="DG7" s="46"/>
      <c r="DH7" s="55"/>
      <c r="DJ7" s="508" t="s">
        <v>268</v>
      </c>
      <c r="DK7" s="508"/>
      <c r="DL7" s="508"/>
      <c r="DM7" s="508"/>
      <c r="DN7" s="508"/>
      <c r="DO7" s="508"/>
      <c r="DP7" s="508"/>
      <c r="DQ7" s="508"/>
      <c r="DR7" s="508"/>
      <c r="DS7" s="508"/>
      <c r="DT7" s="46"/>
      <c r="DU7" s="46"/>
      <c r="DV7" s="46"/>
      <c r="DW7" s="46"/>
      <c r="DX7" s="55"/>
      <c r="DZ7" s="508" t="s">
        <v>268</v>
      </c>
      <c r="EA7" s="508"/>
      <c r="EB7" s="508"/>
      <c r="EC7" s="508"/>
      <c r="ED7" s="508"/>
      <c r="EE7" s="508"/>
      <c r="EF7" s="508"/>
      <c r="EG7" s="508"/>
      <c r="EH7" s="508"/>
      <c r="EI7" s="508"/>
      <c r="EJ7" s="46"/>
      <c r="EK7" s="46"/>
      <c r="EL7" s="46"/>
      <c r="EM7" s="46"/>
      <c r="EN7" s="55"/>
      <c r="EO7" s="508" t="s">
        <v>268</v>
      </c>
      <c r="EP7" s="508"/>
      <c r="EQ7" s="508"/>
      <c r="ER7" s="508"/>
      <c r="ES7" s="508"/>
      <c r="ET7" s="508"/>
      <c r="EU7" s="508"/>
      <c r="EV7" s="508"/>
      <c r="EW7" s="508"/>
      <c r="EX7" s="508"/>
      <c r="EY7" s="46"/>
      <c r="EZ7" s="46"/>
      <c r="FA7" s="46"/>
      <c r="FB7" s="46"/>
      <c r="FC7" s="55"/>
      <c r="FD7" s="508" t="s">
        <v>268</v>
      </c>
      <c r="FE7" s="508"/>
      <c r="FF7" s="508"/>
      <c r="FG7" s="508"/>
      <c r="FH7" s="508"/>
      <c r="FI7" s="508"/>
      <c r="FJ7" s="508"/>
      <c r="FK7" s="508"/>
      <c r="FL7" s="508"/>
      <c r="FM7" s="508"/>
      <c r="FN7" s="46"/>
      <c r="FO7" s="46"/>
      <c r="FP7" s="46"/>
      <c r="FQ7" s="46"/>
      <c r="FR7" s="55"/>
      <c r="FS7" s="508" t="s">
        <v>268</v>
      </c>
      <c r="FT7" s="508"/>
      <c r="FU7" s="508"/>
      <c r="FV7" s="508"/>
      <c r="FW7" s="508"/>
      <c r="FX7" s="508"/>
      <c r="FY7" s="508"/>
      <c r="FZ7" s="508"/>
      <c r="GA7" s="508"/>
      <c r="GB7" s="508"/>
      <c r="GC7" s="46"/>
      <c r="GD7" s="46"/>
      <c r="GE7" s="55"/>
    </row>
    <row r="8" spans="1:187" s="37" customFormat="1" ht="15" customHeight="1">
      <c r="A8" s="507" t="s">
        <v>307</v>
      </c>
      <c r="B8" s="507"/>
      <c r="C8" s="507"/>
      <c r="D8" s="507"/>
      <c r="E8" s="507"/>
      <c r="F8" s="507"/>
      <c r="G8" s="507"/>
      <c r="H8" s="507"/>
      <c r="I8" s="507"/>
      <c r="J8" s="507"/>
      <c r="K8" s="74"/>
      <c r="L8" s="74"/>
      <c r="M8" s="131"/>
      <c r="N8" s="131"/>
      <c r="O8" s="120"/>
      <c r="R8" s="507" t="s">
        <v>292</v>
      </c>
      <c r="S8" s="507"/>
      <c r="T8" s="507"/>
      <c r="U8" s="507"/>
      <c r="V8" s="507"/>
      <c r="W8" s="507"/>
      <c r="X8" s="507"/>
      <c r="Y8" s="507"/>
      <c r="Z8" s="507"/>
      <c r="AA8" s="507"/>
      <c r="AB8" s="74"/>
      <c r="AC8" s="74"/>
      <c r="AD8" s="131"/>
      <c r="AE8" s="131"/>
      <c r="AF8" s="120"/>
      <c r="AH8" s="511" t="s">
        <v>311</v>
      </c>
      <c r="AI8" s="511"/>
      <c r="AJ8" s="511"/>
      <c r="AK8" s="511"/>
      <c r="AL8" s="511"/>
      <c r="AM8" s="511"/>
      <c r="AN8" s="511"/>
      <c r="AO8" s="511"/>
      <c r="AP8" s="511"/>
      <c r="AQ8" s="511"/>
      <c r="AR8" s="74"/>
      <c r="AS8" s="74"/>
      <c r="AT8" s="131"/>
      <c r="AU8" s="131"/>
      <c r="AV8" s="120"/>
      <c r="AX8" s="507" t="s">
        <v>292</v>
      </c>
      <c r="AY8" s="507"/>
      <c r="AZ8" s="507"/>
      <c r="BA8" s="507"/>
      <c r="BB8" s="507"/>
      <c r="BC8" s="507"/>
      <c r="BD8" s="507"/>
      <c r="BE8" s="507"/>
      <c r="BF8" s="507"/>
      <c r="BG8" s="507"/>
      <c r="BH8" s="74"/>
      <c r="BI8" s="74"/>
      <c r="BJ8" s="131"/>
      <c r="BK8" s="131"/>
      <c r="BL8" s="120"/>
      <c r="BN8" s="507" t="s">
        <v>292</v>
      </c>
      <c r="BO8" s="507"/>
      <c r="BP8" s="507"/>
      <c r="BQ8" s="507"/>
      <c r="BR8" s="507"/>
      <c r="BS8" s="507"/>
      <c r="BT8" s="507"/>
      <c r="BU8" s="507"/>
      <c r="BV8" s="507"/>
      <c r="BW8" s="507"/>
      <c r="BX8" s="74"/>
      <c r="BY8" s="74"/>
      <c r="BZ8" s="131"/>
      <c r="CA8" s="131"/>
      <c r="CB8" s="120"/>
      <c r="CD8" s="507" t="s">
        <v>292</v>
      </c>
      <c r="CE8" s="507"/>
      <c r="CF8" s="507"/>
      <c r="CG8" s="507"/>
      <c r="CH8" s="507"/>
      <c r="CI8" s="507"/>
      <c r="CJ8" s="507"/>
      <c r="CK8" s="507"/>
      <c r="CL8" s="507"/>
      <c r="CM8" s="507"/>
      <c r="CN8" s="74"/>
      <c r="CO8" s="74"/>
      <c r="CP8" s="131"/>
      <c r="CQ8" s="131"/>
      <c r="CR8" s="120"/>
      <c r="CT8" s="507" t="s">
        <v>292</v>
      </c>
      <c r="CU8" s="507"/>
      <c r="CV8" s="507"/>
      <c r="CW8" s="507"/>
      <c r="CX8" s="507"/>
      <c r="CY8" s="507"/>
      <c r="CZ8" s="507"/>
      <c r="DA8" s="507"/>
      <c r="DB8" s="507"/>
      <c r="DC8" s="507"/>
      <c r="DD8" s="74"/>
      <c r="DE8" s="74"/>
      <c r="DF8" s="131"/>
      <c r="DG8" s="131"/>
      <c r="DH8" s="120"/>
      <c r="DJ8" s="507" t="s">
        <v>292</v>
      </c>
      <c r="DK8" s="507"/>
      <c r="DL8" s="507"/>
      <c r="DM8" s="507"/>
      <c r="DN8" s="507"/>
      <c r="DO8" s="507"/>
      <c r="DP8" s="507"/>
      <c r="DQ8" s="507"/>
      <c r="DR8" s="507"/>
      <c r="DS8" s="507"/>
      <c r="DT8" s="74"/>
      <c r="DU8" s="74"/>
      <c r="DV8" s="131"/>
      <c r="DW8" s="131"/>
      <c r="DX8" s="120"/>
      <c r="DZ8" s="507" t="s">
        <v>292</v>
      </c>
      <c r="EA8" s="507"/>
      <c r="EB8" s="507"/>
      <c r="EC8" s="507"/>
      <c r="ED8" s="507"/>
      <c r="EE8" s="507"/>
      <c r="EF8" s="507"/>
      <c r="EG8" s="507"/>
      <c r="EH8" s="507"/>
      <c r="EI8" s="507"/>
      <c r="EJ8" s="74"/>
      <c r="EK8" s="74"/>
      <c r="EL8" s="131"/>
      <c r="EM8" s="131"/>
      <c r="EN8" s="120"/>
      <c r="EO8" s="507" t="s">
        <v>292</v>
      </c>
      <c r="EP8" s="507"/>
      <c r="EQ8" s="507"/>
      <c r="ER8" s="507"/>
      <c r="ES8" s="507"/>
      <c r="ET8" s="507"/>
      <c r="EU8" s="507"/>
      <c r="EV8" s="507"/>
      <c r="EW8" s="507"/>
      <c r="EX8" s="507"/>
      <c r="EY8" s="74"/>
      <c r="EZ8" s="74"/>
      <c r="FA8" s="131"/>
      <c r="FB8" s="131"/>
      <c r="FC8" s="120"/>
      <c r="FD8" s="507" t="s">
        <v>292</v>
      </c>
      <c r="FE8" s="507"/>
      <c r="FF8" s="507"/>
      <c r="FG8" s="507"/>
      <c r="FH8" s="507"/>
      <c r="FI8" s="507"/>
      <c r="FJ8" s="507"/>
      <c r="FK8" s="507"/>
      <c r="FL8" s="507"/>
      <c r="FM8" s="507"/>
      <c r="FN8" s="74"/>
      <c r="FO8" s="74"/>
      <c r="FP8" s="131"/>
      <c r="FQ8" s="131"/>
      <c r="FR8" s="120"/>
      <c r="FS8" s="507" t="s">
        <v>292</v>
      </c>
      <c r="FT8" s="507"/>
      <c r="FU8" s="507"/>
      <c r="FV8" s="507"/>
      <c r="FW8" s="507"/>
      <c r="FX8" s="507"/>
      <c r="FY8" s="507"/>
      <c r="FZ8" s="507"/>
      <c r="GA8" s="507"/>
      <c r="GB8" s="507"/>
      <c r="GC8" s="131"/>
      <c r="GD8" s="131"/>
      <c r="GE8" s="120"/>
    </row>
    <row r="9" spans="1:187" s="37" customFormat="1" ht="20.25" customHeight="1">
      <c r="A9" s="507"/>
      <c r="B9" s="507"/>
      <c r="C9" s="507"/>
      <c r="D9" s="507"/>
      <c r="E9" s="507"/>
      <c r="F9" s="507"/>
      <c r="G9" s="507"/>
      <c r="H9" s="507"/>
      <c r="I9" s="507"/>
      <c r="J9" s="507"/>
      <c r="K9" s="121"/>
      <c r="L9" s="121"/>
      <c r="M9" s="241"/>
      <c r="N9" s="241"/>
      <c r="O9" s="120"/>
      <c r="R9" s="507"/>
      <c r="S9" s="507"/>
      <c r="T9" s="507"/>
      <c r="U9" s="507"/>
      <c r="V9" s="507"/>
      <c r="W9" s="507"/>
      <c r="X9" s="507"/>
      <c r="Y9" s="507"/>
      <c r="Z9" s="507"/>
      <c r="AA9" s="507"/>
      <c r="AB9" s="121"/>
      <c r="AC9" s="121"/>
      <c r="AD9" s="241"/>
      <c r="AE9" s="241"/>
      <c r="AF9" s="120"/>
      <c r="AH9" s="511"/>
      <c r="AI9" s="511"/>
      <c r="AJ9" s="511"/>
      <c r="AK9" s="511"/>
      <c r="AL9" s="511"/>
      <c r="AM9" s="511"/>
      <c r="AN9" s="511"/>
      <c r="AO9" s="511"/>
      <c r="AP9" s="511"/>
      <c r="AQ9" s="511"/>
      <c r="AR9" s="121"/>
      <c r="AS9" s="121"/>
      <c r="AT9" s="241"/>
      <c r="AU9" s="241"/>
      <c r="AV9" s="120"/>
      <c r="AX9" s="507"/>
      <c r="AY9" s="507"/>
      <c r="AZ9" s="507"/>
      <c r="BA9" s="507"/>
      <c r="BB9" s="507"/>
      <c r="BC9" s="507"/>
      <c r="BD9" s="507"/>
      <c r="BE9" s="507"/>
      <c r="BF9" s="507"/>
      <c r="BG9" s="507"/>
      <c r="BH9" s="121"/>
      <c r="BI9" s="121"/>
      <c r="BJ9" s="241"/>
      <c r="BK9" s="241"/>
      <c r="BL9" s="120"/>
      <c r="BN9" s="507"/>
      <c r="BO9" s="507"/>
      <c r="BP9" s="507"/>
      <c r="BQ9" s="507"/>
      <c r="BR9" s="507"/>
      <c r="BS9" s="507"/>
      <c r="BT9" s="507"/>
      <c r="BU9" s="507"/>
      <c r="BV9" s="507"/>
      <c r="BW9" s="507"/>
      <c r="BX9" s="121"/>
      <c r="BY9" s="121"/>
      <c r="BZ9" s="241"/>
      <c r="CA9" s="241"/>
      <c r="CB9" s="120"/>
      <c r="CD9" s="507"/>
      <c r="CE9" s="507"/>
      <c r="CF9" s="507"/>
      <c r="CG9" s="507"/>
      <c r="CH9" s="507"/>
      <c r="CI9" s="507"/>
      <c r="CJ9" s="507"/>
      <c r="CK9" s="507"/>
      <c r="CL9" s="507"/>
      <c r="CM9" s="507"/>
      <c r="CN9" s="121"/>
      <c r="CO9" s="121"/>
      <c r="CP9" s="241"/>
      <c r="CQ9" s="241"/>
      <c r="CR9" s="120"/>
      <c r="CT9" s="507"/>
      <c r="CU9" s="507"/>
      <c r="CV9" s="507"/>
      <c r="CW9" s="507"/>
      <c r="CX9" s="507"/>
      <c r="CY9" s="507"/>
      <c r="CZ9" s="507"/>
      <c r="DA9" s="507"/>
      <c r="DB9" s="507"/>
      <c r="DC9" s="507"/>
      <c r="DD9" s="121"/>
      <c r="DE9" s="121"/>
      <c r="DF9" s="241"/>
      <c r="DG9" s="241"/>
      <c r="DH9" s="120"/>
      <c r="DJ9" s="507"/>
      <c r="DK9" s="507"/>
      <c r="DL9" s="507"/>
      <c r="DM9" s="507"/>
      <c r="DN9" s="507"/>
      <c r="DO9" s="507"/>
      <c r="DP9" s="507"/>
      <c r="DQ9" s="507"/>
      <c r="DR9" s="507"/>
      <c r="DS9" s="507"/>
      <c r="DT9" s="121"/>
      <c r="DU9" s="121"/>
      <c r="DV9" s="241"/>
      <c r="DW9" s="241"/>
      <c r="DX9" s="120"/>
      <c r="DZ9" s="507"/>
      <c r="EA9" s="507"/>
      <c r="EB9" s="507"/>
      <c r="EC9" s="507"/>
      <c r="ED9" s="507"/>
      <c r="EE9" s="507"/>
      <c r="EF9" s="507"/>
      <c r="EG9" s="507"/>
      <c r="EH9" s="507"/>
      <c r="EI9" s="507"/>
      <c r="EJ9" s="121"/>
      <c r="EK9" s="121"/>
      <c r="EL9" s="241"/>
      <c r="EM9" s="241"/>
      <c r="EN9" s="120"/>
      <c r="EO9" s="507"/>
      <c r="EP9" s="507"/>
      <c r="EQ9" s="507"/>
      <c r="ER9" s="507"/>
      <c r="ES9" s="507"/>
      <c r="ET9" s="507"/>
      <c r="EU9" s="507"/>
      <c r="EV9" s="507"/>
      <c r="EW9" s="507"/>
      <c r="EX9" s="507"/>
      <c r="EY9" s="121"/>
      <c r="EZ9" s="121"/>
      <c r="FA9" s="241"/>
      <c r="FB9" s="241"/>
      <c r="FC9" s="120"/>
      <c r="FD9" s="507"/>
      <c r="FE9" s="507"/>
      <c r="FF9" s="507"/>
      <c r="FG9" s="507"/>
      <c r="FH9" s="507"/>
      <c r="FI9" s="507"/>
      <c r="FJ9" s="507"/>
      <c r="FK9" s="507"/>
      <c r="FL9" s="507"/>
      <c r="FM9" s="507"/>
      <c r="FN9" s="121"/>
      <c r="FO9" s="121"/>
      <c r="FP9" s="241"/>
      <c r="FQ9" s="241"/>
      <c r="FR9" s="120"/>
      <c r="FS9" s="507"/>
      <c r="FT9" s="507"/>
      <c r="FU9" s="507"/>
      <c r="FV9" s="507"/>
      <c r="FW9" s="507"/>
      <c r="FX9" s="507"/>
      <c r="FY9" s="507"/>
      <c r="FZ9" s="507"/>
      <c r="GA9" s="507"/>
      <c r="GB9" s="507"/>
      <c r="GC9" s="241"/>
      <c r="GD9" s="241"/>
      <c r="GE9" s="120"/>
    </row>
    <row r="10" spans="1:188" s="37" customFormat="1" ht="16.5" thickBot="1">
      <c r="A10" s="509" t="s">
        <v>433</v>
      </c>
      <c r="B10" s="509"/>
      <c r="C10" s="509"/>
      <c r="D10" s="509"/>
      <c r="E10" s="509"/>
      <c r="F10" s="509"/>
      <c r="G10" s="509"/>
      <c r="H10" s="509"/>
      <c r="I10" s="509"/>
      <c r="J10" s="509"/>
      <c r="K10" s="121"/>
      <c r="L10" s="121"/>
      <c r="M10" s="241"/>
      <c r="N10" s="241"/>
      <c r="O10" s="246" t="s">
        <v>236</v>
      </c>
      <c r="R10" s="509" t="s">
        <v>433</v>
      </c>
      <c r="S10" s="509"/>
      <c r="T10" s="509"/>
      <c r="U10" s="509"/>
      <c r="V10" s="509"/>
      <c r="W10" s="509"/>
      <c r="X10" s="509"/>
      <c r="Y10" s="509"/>
      <c r="Z10" s="509"/>
      <c r="AA10" s="509"/>
      <c r="AB10" s="121"/>
      <c r="AC10" s="121"/>
      <c r="AD10" s="241"/>
      <c r="AE10" s="241"/>
      <c r="AF10" s="246" t="s">
        <v>236</v>
      </c>
      <c r="AH10" s="509" t="s">
        <v>433</v>
      </c>
      <c r="AI10" s="509"/>
      <c r="AJ10" s="509"/>
      <c r="AK10" s="509"/>
      <c r="AL10" s="509"/>
      <c r="AM10" s="509"/>
      <c r="AN10" s="509"/>
      <c r="AO10" s="509"/>
      <c r="AP10" s="509"/>
      <c r="AQ10" s="509"/>
      <c r="AR10" s="121"/>
      <c r="AS10" s="121"/>
      <c r="AT10" s="241"/>
      <c r="AU10" s="241"/>
      <c r="AV10" s="246" t="s">
        <v>236</v>
      </c>
      <c r="AX10" s="509" t="s">
        <v>419</v>
      </c>
      <c r="AY10" s="509"/>
      <c r="AZ10" s="509"/>
      <c r="BA10" s="509"/>
      <c r="BB10" s="509"/>
      <c r="BC10" s="509"/>
      <c r="BD10" s="509"/>
      <c r="BE10" s="509"/>
      <c r="BF10" s="509"/>
      <c r="BG10" s="509"/>
      <c r="BH10" s="121"/>
      <c r="BI10" s="121"/>
      <c r="BJ10" s="241"/>
      <c r="BK10" s="241"/>
      <c r="BL10" s="246" t="s">
        <v>236</v>
      </c>
      <c r="BN10" s="509" t="s">
        <v>433</v>
      </c>
      <c r="BO10" s="509"/>
      <c r="BP10" s="509"/>
      <c r="BQ10" s="509"/>
      <c r="BR10" s="509"/>
      <c r="BS10" s="509"/>
      <c r="BT10" s="509"/>
      <c r="BU10" s="509"/>
      <c r="BV10" s="509"/>
      <c r="BW10" s="509"/>
      <c r="BX10" s="121"/>
      <c r="BY10" s="121"/>
      <c r="BZ10" s="241"/>
      <c r="CA10" s="241"/>
      <c r="CB10" s="246" t="s">
        <v>236</v>
      </c>
      <c r="CD10" s="509" t="s">
        <v>433</v>
      </c>
      <c r="CE10" s="509"/>
      <c r="CF10" s="509"/>
      <c r="CG10" s="509"/>
      <c r="CH10" s="509"/>
      <c r="CI10" s="509"/>
      <c r="CJ10" s="509"/>
      <c r="CK10" s="509"/>
      <c r="CL10" s="509"/>
      <c r="CM10" s="509"/>
      <c r="CN10" s="121"/>
      <c r="CO10" s="121"/>
      <c r="CP10" s="241"/>
      <c r="CQ10" s="241"/>
      <c r="CR10" s="246" t="s">
        <v>236</v>
      </c>
      <c r="CT10" s="509" t="s">
        <v>433</v>
      </c>
      <c r="CU10" s="509"/>
      <c r="CV10" s="509"/>
      <c r="CW10" s="509"/>
      <c r="CX10" s="509"/>
      <c r="CY10" s="509"/>
      <c r="CZ10" s="509"/>
      <c r="DA10" s="509"/>
      <c r="DB10" s="509"/>
      <c r="DC10" s="509"/>
      <c r="DD10" s="121"/>
      <c r="DE10" s="121"/>
      <c r="DF10" s="241"/>
      <c r="DG10" s="241"/>
      <c r="DH10" s="246" t="s">
        <v>236</v>
      </c>
      <c r="DJ10" s="509" t="s">
        <v>433</v>
      </c>
      <c r="DK10" s="509"/>
      <c r="DL10" s="509"/>
      <c r="DM10" s="509"/>
      <c r="DN10" s="509"/>
      <c r="DO10" s="509"/>
      <c r="DP10" s="509"/>
      <c r="DQ10" s="509"/>
      <c r="DR10" s="509"/>
      <c r="DS10" s="509"/>
      <c r="DT10" s="121"/>
      <c r="DU10" s="121"/>
      <c r="DV10" s="241"/>
      <c r="DW10" s="241"/>
      <c r="DX10" s="246" t="s">
        <v>236</v>
      </c>
      <c r="DZ10" s="509" t="s">
        <v>419</v>
      </c>
      <c r="EA10" s="509"/>
      <c r="EB10" s="509"/>
      <c r="EC10" s="509"/>
      <c r="ED10" s="509"/>
      <c r="EE10" s="509"/>
      <c r="EF10" s="509"/>
      <c r="EG10" s="509"/>
      <c r="EH10" s="509"/>
      <c r="EI10" s="509"/>
      <c r="EJ10" s="121"/>
      <c r="EK10" s="121"/>
      <c r="EL10" s="241"/>
      <c r="EM10" s="241"/>
      <c r="EN10" s="246" t="s">
        <v>236</v>
      </c>
      <c r="EO10" s="509" t="s">
        <v>433</v>
      </c>
      <c r="EP10" s="509"/>
      <c r="EQ10" s="509"/>
      <c r="ER10" s="509"/>
      <c r="ES10" s="509"/>
      <c r="ET10" s="509"/>
      <c r="EU10" s="509"/>
      <c r="EV10" s="509"/>
      <c r="EW10" s="509"/>
      <c r="EX10" s="509"/>
      <c r="EY10" s="121"/>
      <c r="EZ10" s="121"/>
      <c r="FA10" s="241"/>
      <c r="FB10" s="241"/>
      <c r="FC10" s="246" t="s">
        <v>236</v>
      </c>
      <c r="FD10" s="524" t="s">
        <v>414</v>
      </c>
      <c r="FE10" s="524"/>
      <c r="FF10" s="524"/>
      <c r="FG10" s="524"/>
      <c r="FH10" s="524"/>
      <c r="FI10" s="524"/>
      <c r="FJ10" s="524"/>
      <c r="FK10" s="524"/>
      <c r="FL10" s="524"/>
      <c r="FM10" s="524"/>
      <c r="FN10" s="121"/>
      <c r="FO10" s="121"/>
      <c r="FP10" s="241"/>
      <c r="FQ10" s="241"/>
      <c r="FR10" s="246" t="s">
        <v>236</v>
      </c>
      <c r="FS10" s="509" t="s">
        <v>433</v>
      </c>
      <c r="FT10" s="509"/>
      <c r="FU10" s="509"/>
      <c r="FV10" s="509"/>
      <c r="FW10" s="509"/>
      <c r="FX10" s="509"/>
      <c r="FY10" s="509"/>
      <c r="FZ10" s="509"/>
      <c r="GA10" s="509"/>
      <c r="GB10" s="509"/>
      <c r="GC10" s="241"/>
      <c r="GD10" s="241"/>
      <c r="GE10" s="246"/>
      <c r="GF10" s="246" t="s">
        <v>236</v>
      </c>
    </row>
    <row r="11" spans="1:188" s="37" customFormat="1" ht="15.75" customHeight="1">
      <c r="A11" s="510" t="s">
        <v>420</v>
      </c>
      <c r="B11" s="510"/>
      <c r="C11" s="510"/>
      <c r="D11" s="510"/>
      <c r="E11" s="510"/>
      <c r="F11" s="510"/>
      <c r="G11" s="510"/>
      <c r="H11" s="510"/>
      <c r="I11" s="510"/>
      <c r="J11" s="510"/>
      <c r="K11" s="46"/>
      <c r="L11" s="134" t="s">
        <v>299</v>
      </c>
      <c r="M11" s="134"/>
      <c r="N11" s="134"/>
      <c r="O11" s="243" t="s">
        <v>302</v>
      </c>
      <c r="R11" s="510" t="s">
        <v>420</v>
      </c>
      <c r="S11" s="510"/>
      <c r="T11" s="510"/>
      <c r="U11" s="510"/>
      <c r="V11" s="510"/>
      <c r="W11" s="510"/>
      <c r="X11" s="510"/>
      <c r="Y11" s="510"/>
      <c r="Z11" s="510"/>
      <c r="AA11" s="510"/>
      <c r="AB11" s="46"/>
      <c r="AC11" s="134" t="s">
        <v>299</v>
      </c>
      <c r="AD11" s="134"/>
      <c r="AE11" s="134"/>
      <c r="AF11" s="243" t="s">
        <v>302</v>
      </c>
      <c r="AH11" s="510" t="s">
        <v>420</v>
      </c>
      <c r="AI11" s="510"/>
      <c r="AJ11" s="510"/>
      <c r="AK11" s="510"/>
      <c r="AL11" s="510"/>
      <c r="AM11" s="510"/>
      <c r="AN11" s="510"/>
      <c r="AO11" s="510"/>
      <c r="AP11" s="510"/>
      <c r="AQ11" s="510"/>
      <c r="AR11" s="46"/>
      <c r="AS11" s="134" t="s">
        <v>299</v>
      </c>
      <c r="AT11" s="134"/>
      <c r="AU11" s="134"/>
      <c r="AV11" s="243" t="s">
        <v>302</v>
      </c>
      <c r="AX11" s="510" t="s">
        <v>420</v>
      </c>
      <c r="AY11" s="510"/>
      <c r="AZ11" s="510"/>
      <c r="BA11" s="510"/>
      <c r="BB11" s="510"/>
      <c r="BC11" s="510"/>
      <c r="BD11" s="510"/>
      <c r="BE11" s="510"/>
      <c r="BF11" s="510"/>
      <c r="BG11" s="510"/>
      <c r="BH11" s="46"/>
      <c r="BI11" s="134" t="s">
        <v>299</v>
      </c>
      <c r="BJ11" s="134"/>
      <c r="BK11" s="134"/>
      <c r="BL11" s="336" t="s">
        <v>302</v>
      </c>
      <c r="BN11" s="510" t="s">
        <v>420</v>
      </c>
      <c r="BO11" s="510"/>
      <c r="BP11" s="510"/>
      <c r="BQ11" s="510"/>
      <c r="BR11" s="510"/>
      <c r="BS11" s="510"/>
      <c r="BT11" s="510"/>
      <c r="BU11" s="510"/>
      <c r="BV11" s="510"/>
      <c r="BW11" s="510"/>
      <c r="BX11" s="46"/>
      <c r="BY11" s="134" t="s">
        <v>299</v>
      </c>
      <c r="BZ11" s="134"/>
      <c r="CA11" s="134"/>
      <c r="CB11" s="243" t="s">
        <v>302</v>
      </c>
      <c r="CD11" s="510" t="s">
        <v>420</v>
      </c>
      <c r="CE11" s="510"/>
      <c r="CF11" s="510"/>
      <c r="CG11" s="510"/>
      <c r="CH11" s="510"/>
      <c r="CI11" s="510"/>
      <c r="CJ11" s="510"/>
      <c r="CK11" s="510"/>
      <c r="CL11" s="510"/>
      <c r="CM11" s="510"/>
      <c r="CN11" s="46"/>
      <c r="CO11" s="134" t="s">
        <v>299</v>
      </c>
      <c r="CP11" s="134"/>
      <c r="CQ11" s="134"/>
      <c r="CR11" s="243" t="s">
        <v>302</v>
      </c>
      <c r="CT11" s="510" t="s">
        <v>420</v>
      </c>
      <c r="CU11" s="510"/>
      <c r="CV11" s="510"/>
      <c r="CW11" s="510"/>
      <c r="CX11" s="510"/>
      <c r="CY11" s="510"/>
      <c r="CZ11" s="510"/>
      <c r="DA11" s="510"/>
      <c r="DB11" s="510"/>
      <c r="DC11" s="510"/>
      <c r="DD11" s="46"/>
      <c r="DE11" s="134" t="s">
        <v>299</v>
      </c>
      <c r="DF11" s="134"/>
      <c r="DG11" s="134"/>
      <c r="DH11" s="243" t="s">
        <v>302</v>
      </c>
      <c r="DJ11" s="510" t="s">
        <v>420</v>
      </c>
      <c r="DK11" s="510"/>
      <c r="DL11" s="510"/>
      <c r="DM11" s="510"/>
      <c r="DN11" s="510"/>
      <c r="DO11" s="510"/>
      <c r="DP11" s="510"/>
      <c r="DQ11" s="510"/>
      <c r="DR11" s="510"/>
      <c r="DS11" s="510"/>
      <c r="DT11" s="46"/>
      <c r="DU11" s="134" t="s">
        <v>299</v>
      </c>
      <c r="DV11" s="134"/>
      <c r="DW11" s="134"/>
      <c r="DX11" s="243" t="s">
        <v>302</v>
      </c>
      <c r="DZ11" s="510" t="s">
        <v>303</v>
      </c>
      <c r="EA11" s="523"/>
      <c r="EB11" s="523"/>
      <c r="EC11" s="523"/>
      <c r="ED11" s="523"/>
      <c r="EE11" s="523"/>
      <c r="EF11" s="523"/>
      <c r="EG11" s="523"/>
      <c r="EH11" s="523"/>
      <c r="EI11" s="523"/>
      <c r="EJ11" s="46"/>
      <c r="EK11" s="46"/>
      <c r="EL11" s="134" t="s">
        <v>299</v>
      </c>
      <c r="EM11" s="134"/>
      <c r="EN11" s="243" t="s">
        <v>302</v>
      </c>
      <c r="EO11" s="510" t="s">
        <v>420</v>
      </c>
      <c r="EP11" s="510"/>
      <c r="EQ11" s="510"/>
      <c r="ER11" s="510"/>
      <c r="ES11" s="510"/>
      <c r="ET11" s="510"/>
      <c r="EU11" s="510"/>
      <c r="EV11" s="510"/>
      <c r="EW11" s="510"/>
      <c r="EX11" s="510"/>
      <c r="EY11" s="46"/>
      <c r="EZ11" s="134" t="s">
        <v>299</v>
      </c>
      <c r="FA11" s="134"/>
      <c r="FB11" s="134"/>
      <c r="FC11" s="243" t="s">
        <v>302</v>
      </c>
      <c r="FD11" s="510" t="s">
        <v>303</v>
      </c>
      <c r="FE11" s="523"/>
      <c r="FF11" s="523"/>
      <c r="FG11" s="523"/>
      <c r="FH11" s="523"/>
      <c r="FI11" s="523"/>
      <c r="FJ11" s="523"/>
      <c r="FK11" s="523"/>
      <c r="FL11" s="523"/>
      <c r="FM11" s="523"/>
      <c r="FN11" s="46"/>
      <c r="FO11" s="46"/>
      <c r="FP11" s="134" t="s">
        <v>299</v>
      </c>
      <c r="FQ11" s="134"/>
      <c r="FR11" s="243" t="s">
        <v>302</v>
      </c>
      <c r="FS11" s="510" t="s">
        <v>420</v>
      </c>
      <c r="FT11" s="510"/>
      <c r="FU11" s="510"/>
      <c r="FV11" s="510"/>
      <c r="FW11" s="510"/>
      <c r="FX11" s="510"/>
      <c r="FY11" s="510"/>
      <c r="FZ11" s="510"/>
      <c r="GA11" s="510"/>
      <c r="GB11" s="510"/>
      <c r="GC11" s="134" t="s">
        <v>299</v>
      </c>
      <c r="GD11" s="134"/>
      <c r="GE11" s="340"/>
      <c r="GF11" s="336" t="s">
        <v>302</v>
      </c>
    </row>
    <row r="12" spans="1:188" s="37" customFormat="1" ht="17.25" customHeight="1">
      <c r="A12" s="249" t="s">
        <v>421</v>
      </c>
      <c r="B12" s="219"/>
      <c r="C12" s="219"/>
      <c r="D12" s="220"/>
      <c r="E12" s="219"/>
      <c r="F12" s="219"/>
      <c r="G12" s="219"/>
      <c r="H12" s="219"/>
      <c r="I12" s="219"/>
      <c r="J12" s="219"/>
      <c r="K12" s="46"/>
      <c r="L12" s="134" t="s">
        <v>237</v>
      </c>
      <c r="M12" s="134"/>
      <c r="N12" s="134"/>
      <c r="O12" s="243" t="s">
        <v>240</v>
      </c>
      <c r="R12" s="249" t="s">
        <v>421</v>
      </c>
      <c r="S12" s="219"/>
      <c r="T12" s="219"/>
      <c r="U12" s="220"/>
      <c r="V12" s="219"/>
      <c r="W12" s="219"/>
      <c r="X12" s="219"/>
      <c r="Y12" s="219"/>
      <c r="Z12" s="219"/>
      <c r="AA12" s="219"/>
      <c r="AB12" s="46"/>
      <c r="AC12" s="134" t="s">
        <v>237</v>
      </c>
      <c r="AD12" s="134"/>
      <c r="AE12" s="134"/>
      <c r="AF12" s="243" t="s">
        <v>240</v>
      </c>
      <c r="AH12" s="249" t="s">
        <v>421</v>
      </c>
      <c r="AI12" s="219"/>
      <c r="AJ12" s="219"/>
      <c r="AK12" s="220"/>
      <c r="AL12" s="219"/>
      <c r="AM12" s="219"/>
      <c r="AN12" s="219"/>
      <c r="AO12" s="219"/>
      <c r="AP12" s="219"/>
      <c r="AQ12" s="219"/>
      <c r="AR12" s="46"/>
      <c r="AS12" s="134" t="s">
        <v>237</v>
      </c>
      <c r="AT12" s="134"/>
      <c r="AU12" s="134"/>
      <c r="AV12" s="243" t="s">
        <v>240</v>
      </c>
      <c r="AX12" s="249" t="s">
        <v>421</v>
      </c>
      <c r="AY12" s="219"/>
      <c r="AZ12" s="219"/>
      <c r="BA12" s="220"/>
      <c r="BB12" s="219"/>
      <c r="BC12" s="219"/>
      <c r="BD12" s="219"/>
      <c r="BE12" s="219"/>
      <c r="BF12" s="219"/>
      <c r="BG12" s="219"/>
      <c r="BH12" s="46"/>
      <c r="BI12" s="134" t="s">
        <v>237</v>
      </c>
      <c r="BJ12" s="134"/>
      <c r="BK12" s="134"/>
      <c r="BL12" s="337" t="s">
        <v>240</v>
      </c>
      <c r="BN12" s="249" t="s">
        <v>421</v>
      </c>
      <c r="BO12" s="219"/>
      <c r="BP12" s="219"/>
      <c r="BQ12" s="220"/>
      <c r="BR12" s="219"/>
      <c r="BS12" s="219"/>
      <c r="BT12" s="219"/>
      <c r="BU12" s="219"/>
      <c r="BV12" s="219"/>
      <c r="BW12" s="219"/>
      <c r="BX12" s="46"/>
      <c r="BY12" s="134" t="s">
        <v>237</v>
      </c>
      <c r="BZ12" s="134"/>
      <c r="CA12" s="134"/>
      <c r="CB12" s="243" t="s">
        <v>240</v>
      </c>
      <c r="CD12" s="249" t="s">
        <v>421</v>
      </c>
      <c r="CE12" s="219"/>
      <c r="CF12" s="219"/>
      <c r="CG12" s="220"/>
      <c r="CH12" s="219"/>
      <c r="CI12" s="219"/>
      <c r="CJ12" s="219"/>
      <c r="CK12" s="219"/>
      <c r="CL12" s="219"/>
      <c r="CM12" s="219"/>
      <c r="CN12" s="46"/>
      <c r="CO12" s="134" t="s">
        <v>237</v>
      </c>
      <c r="CP12" s="134"/>
      <c r="CQ12" s="134"/>
      <c r="CR12" s="243" t="s">
        <v>240</v>
      </c>
      <c r="CT12" s="249" t="s">
        <v>421</v>
      </c>
      <c r="CU12" s="219"/>
      <c r="CV12" s="219"/>
      <c r="CW12" s="220"/>
      <c r="CX12" s="219"/>
      <c r="CY12" s="219"/>
      <c r="CZ12" s="219"/>
      <c r="DA12" s="219"/>
      <c r="DB12" s="219"/>
      <c r="DC12" s="219"/>
      <c r="DD12" s="46"/>
      <c r="DE12" s="134" t="s">
        <v>237</v>
      </c>
      <c r="DF12" s="134"/>
      <c r="DG12" s="134"/>
      <c r="DH12" s="243" t="s">
        <v>240</v>
      </c>
      <c r="DJ12" s="249" t="s">
        <v>421</v>
      </c>
      <c r="DK12" s="219"/>
      <c r="DL12" s="219"/>
      <c r="DM12" s="220"/>
      <c r="DN12" s="219"/>
      <c r="DO12" s="219"/>
      <c r="DP12" s="219"/>
      <c r="DQ12" s="219"/>
      <c r="DR12" s="219"/>
      <c r="DS12" s="219"/>
      <c r="DT12" s="46"/>
      <c r="DU12" s="134" t="s">
        <v>237</v>
      </c>
      <c r="DV12" s="134"/>
      <c r="DW12" s="134"/>
      <c r="DX12" s="243" t="s">
        <v>240</v>
      </c>
      <c r="DZ12" s="249" t="s">
        <v>295</v>
      </c>
      <c r="EA12" s="219"/>
      <c r="EB12" s="219"/>
      <c r="EC12" s="220"/>
      <c r="ED12" s="219"/>
      <c r="EE12" s="219"/>
      <c r="EF12" s="219"/>
      <c r="EG12" s="219"/>
      <c r="EH12" s="219"/>
      <c r="EI12" s="219"/>
      <c r="EJ12" s="46"/>
      <c r="EK12" s="46"/>
      <c r="EL12" s="134" t="s">
        <v>237</v>
      </c>
      <c r="EM12" s="134"/>
      <c r="EN12" s="243" t="s">
        <v>240</v>
      </c>
      <c r="EO12" s="249" t="s">
        <v>421</v>
      </c>
      <c r="EP12" s="219"/>
      <c r="EQ12" s="219"/>
      <c r="ER12" s="220"/>
      <c r="ES12" s="219"/>
      <c r="ET12" s="219"/>
      <c r="EU12" s="219"/>
      <c r="EV12" s="219"/>
      <c r="EW12" s="219"/>
      <c r="EX12" s="219"/>
      <c r="EY12" s="46"/>
      <c r="EZ12" s="134" t="s">
        <v>237</v>
      </c>
      <c r="FA12" s="134"/>
      <c r="FB12" s="134"/>
      <c r="FC12" s="243" t="s">
        <v>240</v>
      </c>
      <c r="FD12" s="249" t="s">
        <v>295</v>
      </c>
      <c r="FE12" s="219"/>
      <c r="FF12" s="219"/>
      <c r="FG12" s="220"/>
      <c r="FH12" s="219"/>
      <c r="FI12" s="219"/>
      <c r="FJ12" s="219"/>
      <c r="FK12" s="219"/>
      <c r="FL12" s="219"/>
      <c r="FM12" s="219"/>
      <c r="FN12" s="46"/>
      <c r="FO12" s="46"/>
      <c r="FP12" s="134" t="s">
        <v>237</v>
      </c>
      <c r="FQ12" s="134"/>
      <c r="FR12" s="243" t="s">
        <v>240</v>
      </c>
      <c r="FS12" s="249" t="s">
        <v>421</v>
      </c>
      <c r="FT12" s="219"/>
      <c r="FU12" s="219"/>
      <c r="FV12" s="220"/>
      <c r="FW12" s="219"/>
      <c r="FX12" s="219"/>
      <c r="FY12" s="219"/>
      <c r="FZ12" s="219"/>
      <c r="GA12" s="219"/>
      <c r="GB12" s="219"/>
      <c r="GC12" s="134" t="s">
        <v>237</v>
      </c>
      <c r="GD12" s="134"/>
      <c r="GE12" s="340"/>
      <c r="GF12" s="337" t="s">
        <v>240</v>
      </c>
    </row>
    <row r="13" spans="1:188" s="37" customFormat="1" ht="13.5" customHeight="1" hidden="1">
      <c r="A13" s="218" t="s">
        <v>273</v>
      </c>
      <c r="B13" s="219"/>
      <c r="C13" s="219"/>
      <c r="D13" s="220" t="s">
        <v>274</v>
      </c>
      <c r="E13" s="219"/>
      <c r="F13" s="219"/>
      <c r="G13" s="219"/>
      <c r="H13" s="219"/>
      <c r="I13" s="219"/>
      <c r="J13" s="219"/>
      <c r="K13" s="46"/>
      <c r="L13" s="46"/>
      <c r="M13" s="134"/>
      <c r="N13" s="134"/>
      <c r="O13" s="244"/>
      <c r="R13" s="218" t="s">
        <v>273</v>
      </c>
      <c r="S13" s="219"/>
      <c r="T13" s="219"/>
      <c r="U13" s="220" t="s">
        <v>274</v>
      </c>
      <c r="V13" s="219"/>
      <c r="W13" s="219"/>
      <c r="X13" s="219"/>
      <c r="Y13" s="219"/>
      <c r="Z13" s="219"/>
      <c r="AA13" s="219"/>
      <c r="AB13" s="46"/>
      <c r="AC13" s="134" t="s">
        <v>237</v>
      </c>
      <c r="AD13" s="134"/>
      <c r="AE13" s="134"/>
      <c r="AF13" s="244"/>
      <c r="AH13" s="218" t="s">
        <v>273</v>
      </c>
      <c r="AI13" s="219"/>
      <c r="AJ13" s="219"/>
      <c r="AK13" s="220" t="s">
        <v>274</v>
      </c>
      <c r="AL13" s="219"/>
      <c r="AM13" s="219"/>
      <c r="AN13" s="219"/>
      <c r="AO13" s="219"/>
      <c r="AP13" s="219"/>
      <c r="AQ13" s="219"/>
      <c r="AR13" s="46"/>
      <c r="AS13" s="134" t="s">
        <v>237</v>
      </c>
      <c r="AT13" s="134"/>
      <c r="AU13" s="134"/>
      <c r="AV13" s="244"/>
      <c r="AX13" s="218" t="s">
        <v>273</v>
      </c>
      <c r="AY13" s="219"/>
      <c r="AZ13" s="219"/>
      <c r="BA13" s="220" t="s">
        <v>274</v>
      </c>
      <c r="BB13" s="219"/>
      <c r="BC13" s="219"/>
      <c r="BD13" s="219"/>
      <c r="BE13" s="219"/>
      <c r="BF13" s="219"/>
      <c r="BG13" s="219"/>
      <c r="BH13" s="46"/>
      <c r="BI13" s="134" t="s">
        <v>237</v>
      </c>
      <c r="BJ13" s="134"/>
      <c r="BK13" s="134"/>
      <c r="BL13" s="338"/>
      <c r="BN13" s="218" t="s">
        <v>273</v>
      </c>
      <c r="BO13" s="219"/>
      <c r="BP13" s="219"/>
      <c r="BQ13" s="220" t="s">
        <v>274</v>
      </c>
      <c r="BR13" s="219"/>
      <c r="BS13" s="219"/>
      <c r="BT13" s="219"/>
      <c r="BU13" s="219"/>
      <c r="BV13" s="219"/>
      <c r="BW13" s="219"/>
      <c r="BX13" s="46"/>
      <c r="BY13" s="134" t="s">
        <v>237</v>
      </c>
      <c r="BZ13" s="134"/>
      <c r="CA13" s="134"/>
      <c r="CB13" s="244"/>
      <c r="CD13" s="218" t="s">
        <v>273</v>
      </c>
      <c r="CE13" s="219"/>
      <c r="CF13" s="219"/>
      <c r="CG13" s="220" t="s">
        <v>274</v>
      </c>
      <c r="CH13" s="219"/>
      <c r="CI13" s="219"/>
      <c r="CJ13" s="219"/>
      <c r="CK13" s="219"/>
      <c r="CL13" s="219"/>
      <c r="CM13" s="219"/>
      <c r="CN13" s="46"/>
      <c r="CO13" s="134" t="s">
        <v>237</v>
      </c>
      <c r="CP13" s="134"/>
      <c r="CQ13" s="134"/>
      <c r="CR13" s="244"/>
      <c r="CT13" s="218" t="s">
        <v>273</v>
      </c>
      <c r="CU13" s="219"/>
      <c r="CV13" s="219"/>
      <c r="CW13" s="220" t="s">
        <v>274</v>
      </c>
      <c r="CX13" s="219"/>
      <c r="CY13" s="219"/>
      <c r="CZ13" s="219"/>
      <c r="DA13" s="219"/>
      <c r="DB13" s="219"/>
      <c r="DC13" s="219"/>
      <c r="DD13" s="46"/>
      <c r="DE13" s="134" t="s">
        <v>237</v>
      </c>
      <c r="DF13" s="134"/>
      <c r="DG13" s="134"/>
      <c r="DH13" s="244"/>
      <c r="DJ13" s="218" t="s">
        <v>273</v>
      </c>
      <c r="DK13" s="219"/>
      <c r="DL13" s="219"/>
      <c r="DM13" s="220" t="s">
        <v>274</v>
      </c>
      <c r="DN13" s="219"/>
      <c r="DO13" s="219"/>
      <c r="DP13" s="219"/>
      <c r="DQ13" s="219"/>
      <c r="DR13" s="219"/>
      <c r="DS13" s="219"/>
      <c r="DT13" s="46"/>
      <c r="DU13" s="134" t="s">
        <v>237</v>
      </c>
      <c r="DV13" s="134"/>
      <c r="DW13" s="134"/>
      <c r="DX13" s="244"/>
      <c r="DZ13" s="218" t="s">
        <v>273</v>
      </c>
      <c r="EA13" s="219"/>
      <c r="EB13" s="219"/>
      <c r="EC13" s="220" t="s">
        <v>274</v>
      </c>
      <c r="ED13" s="219"/>
      <c r="EE13" s="219"/>
      <c r="EF13" s="219"/>
      <c r="EG13" s="219"/>
      <c r="EH13" s="219"/>
      <c r="EI13" s="219"/>
      <c r="EJ13" s="46"/>
      <c r="EK13" s="46"/>
      <c r="EL13" s="134" t="s">
        <v>237</v>
      </c>
      <c r="EM13" s="134"/>
      <c r="EN13" s="244"/>
      <c r="EO13" s="218" t="s">
        <v>273</v>
      </c>
      <c r="EP13" s="219"/>
      <c r="EQ13" s="219"/>
      <c r="ER13" s="220" t="s">
        <v>274</v>
      </c>
      <c r="ES13" s="219"/>
      <c r="ET13" s="219"/>
      <c r="EU13" s="219"/>
      <c r="EV13" s="219"/>
      <c r="EW13" s="219"/>
      <c r="EX13" s="219"/>
      <c r="EY13" s="46"/>
      <c r="EZ13" s="134" t="s">
        <v>237</v>
      </c>
      <c r="FA13" s="134"/>
      <c r="FB13" s="134"/>
      <c r="FC13" s="244"/>
      <c r="FD13" s="218" t="s">
        <v>273</v>
      </c>
      <c r="FE13" s="219"/>
      <c r="FF13" s="219"/>
      <c r="FG13" s="220" t="s">
        <v>274</v>
      </c>
      <c r="FH13" s="219"/>
      <c r="FI13" s="219"/>
      <c r="FJ13" s="219"/>
      <c r="FK13" s="219"/>
      <c r="FL13" s="219"/>
      <c r="FM13" s="219"/>
      <c r="FN13" s="46"/>
      <c r="FO13" s="46"/>
      <c r="FP13" s="134" t="s">
        <v>237</v>
      </c>
      <c r="FQ13" s="134"/>
      <c r="FR13" s="244"/>
      <c r="FS13" s="218" t="s">
        <v>273</v>
      </c>
      <c r="FT13" s="219"/>
      <c r="FU13" s="219"/>
      <c r="FV13" s="220" t="s">
        <v>274</v>
      </c>
      <c r="FW13" s="219"/>
      <c r="FX13" s="219"/>
      <c r="FY13" s="219"/>
      <c r="FZ13" s="219"/>
      <c r="GA13" s="219"/>
      <c r="GB13" s="219"/>
      <c r="GC13" s="134" t="s">
        <v>237</v>
      </c>
      <c r="GD13" s="134"/>
      <c r="GE13" s="341"/>
      <c r="GF13" s="338"/>
    </row>
    <row r="14" spans="1:188" s="37" customFormat="1" ht="13.5" customHeight="1" thickBot="1">
      <c r="A14" s="248" t="s">
        <v>293</v>
      </c>
      <c r="B14" s="506" t="s">
        <v>294</v>
      </c>
      <c r="C14" s="506"/>
      <c r="D14" s="506"/>
      <c r="E14" s="506"/>
      <c r="F14" s="506"/>
      <c r="G14" s="506"/>
      <c r="H14" s="506"/>
      <c r="I14" s="506"/>
      <c r="J14" s="506"/>
      <c r="K14" s="46"/>
      <c r="L14" s="134" t="s">
        <v>291</v>
      </c>
      <c r="M14" s="134"/>
      <c r="N14" s="134"/>
      <c r="O14" s="245">
        <v>420</v>
      </c>
      <c r="R14" s="248" t="s">
        <v>293</v>
      </c>
      <c r="S14" s="506" t="s">
        <v>294</v>
      </c>
      <c r="T14" s="506"/>
      <c r="U14" s="506"/>
      <c r="V14" s="506"/>
      <c r="W14" s="506"/>
      <c r="X14" s="506"/>
      <c r="Y14" s="506"/>
      <c r="Z14" s="506"/>
      <c r="AA14" s="506"/>
      <c r="AB14" s="46"/>
      <c r="AC14" s="134" t="s">
        <v>291</v>
      </c>
      <c r="AD14" s="134"/>
      <c r="AE14" s="134"/>
      <c r="AF14" s="245">
        <v>420</v>
      </c>
      <c r="AH14" s="248" t="s">
        <v>293</v>
      </c>
      <c r="AI14" s="506" t="s">
        <v>294</v>
      </c>
      <c r="AJ14" s="506"/>
      <c r="AK14" s="506"/>
      <c r="AL14" s="506"/>
      <c r="AM14" s="506"/>
      <c r="AN14" s="506"/>
      <c r="AO14" s="506"/>
      <c r="AP14" s="506"/>
      <c r="AQ14" s="506"/>
      <c r="AR14" s="46"/>
      <c r="AS14" s="134" t="s">
        <v>291</v>
      </c>
      <c r="AT14" s="134"/>
      <c r="AU14" s="134"/>
      <c r="AV14" s="245">
        <v>420</v>
      </c>
      <c r="AX14" s="248" t="s">
        <v>293</v>
      </c>
      <c r="AY14" s="506" t="s">
        <v>294</v>
      </c>
      <c r="AZ14" s="506"/>
      <c r="BA14" s="506"/>
      <c r="BB14" s="506"/>
      <c r="BC14" s="506"/>
      <c r="BD14" s="506"/>
      <c r="BE14" s="506"/>
      <c r="BF14" s="506"/>
      <c r="BG14" s="506"/>
      <c r="BH14" s="46"/>
      <c r="BI14" s="134" t="s">
        <v>291</v>
      </c>
      <c r="BJ14" s="134"/>
      <c r="BK14" s="134"/>
      <c r="BL14" s="339">
        <v>420</v>
      </c>
      <c r="BN14" s="248" t="s">
        <v>293</v>
      </c>
      <c r="BO14" s="506" t="s">
        <v>294</v>
      </c>
      <c r="BP14" s="506"/>
      <c r="BQ14" s="506"/>
      <c r="BR14" s="506"/>
      <c r="BS14" s="506"/>
      <c r="BT14" s="506"/>
      <c r="BU14" s="506"/>
      <c r="BV14" s="506"/>
      <c r="BW14" s="506"/>
      <c r="BX14" s="46"/>
      <c r="BY14" s="134" t="s">
        <v>291</v>
      </c>
      <c r="BZ14" s="134"/>
      <c r="CA14" s="134"/>
      <c r="CB14" s="245">
        <v>420</v>
      </c>
      <c r="CD14" s="248" t="s">
        <v>293</v>
      </c>
      <c r="CE14" s="506" t="s">
        <v>294</v>
      </c>
      <c r="CF14" s="506"/>
      <c r="CG14" s="506"/>
      <c r="CH14" s="506"/>
      <c r="CI14" s="506"/>
      <c r="CJ14" s="506"/>
      <c r="CK14" s="506"/>
      <c r="CL14" s="506"/>
      <c r="CM14" s="506"/>
      <c r="CN14" s="46"/>
      <c r="CO14" s="134" t="s">
        <v>291</v>
      </c>
      <c r="CP14" s="134"/>
      <c r="CQ14" s="134"/>
      <c r="CR14" s="245">
        <v>420</v>
      </c>
      <c r="CT14" s="248" t="s">
        <v>293</v>
      </c>
      <c r="CU14" s="506" t="s">
        <v>294</v>
      </c>
      <c r="CV14" s="506"/>
      <c r="CW14" s="506"/>
      <c r="CX14" s="506"/>
      <c r="CY14" s="506"/>
      <c r="CZ14" s="506"/>
      <c r="DA14" s="506"/>
      <c r="DB14" s="506"/>
      <c r="DC14" s="506"/>
      <c r="DD14" s="46"/>
      <c r="DE14" s="134" t="s">
        <v>291</v>
      </c>
      <c r="DF14" s="134"/>
      <c r="DG14" s="134"/>
      <c r="DH14" s="245">
        <v>420</v>
      </c>
      <c r="DJ14" s="248" t="s">
        <v>293</v>
      </c>
      <c r="DK14" s="506" t="s">
        <v>294</v>
      </c>
      <c r="DL14" s="506"/>
      <c r="DM14" s="506"/>
      <c r="DN14" s="506"/>
      <c r="DO14" s="506"/>
      <c r="DP14" s="506"/>
      <c r="DQ14" s="506"/>
      <c r="DR14" s="506"/>
      <c r="DS14" s="506"/>
      <c r="DT14" s="46"/>
      <c r="DU14" s="134" t="s">
        <v>291</v>
      </c>
      <c r="DV14" s="134"/>
      <c r="DW14" s="134"/>
      <c r="DX14" s="245">
        <v>420</v>
      </c>
      <c r="DZ14" s="248" t="s">
        <v>293</v>
      </c>
      <c r="EA14" s="506" t="s">
        <v>294</v>
      </c>
      <c r="EB14" s="506"/>
      <c r="EC14" s="506"/>
      <c r="ED14" s="506"/>
      <c r="EE14" s="506"/>
      <c r="EF14" s="506"/>
      <c r="EG14" s="506"/>
      <c r="EH14" s="506"/>
      <c r="EI14" s="506"/>
      <c r="EJ14" s="46"/>
      <c r="EK14" s="46"/>
      <c r="EL14" s="134" t="s">
        <v>291</v>
      </c>
      <c r="EM14" s="134"/>
      <c r="EN14" s="245">
        <v>420</v>
      </c>
      <c r="EO14" s="248" t="s">
        <v>293</v>
      </c>
      <c r="EP14" s="506" t="s">
        <v>294</v>
      </c>
      <c r="EQ14" s="506"/>
      <c r="ER14" s="506"/>
      <c r="ES14" s="506"/>
      <c r="ET14" s="506"/>
      <c r="EU14" s="506"/>
      <c r="EV14" s="506"/>
      <c r="EW14" s="506"/>
      <c r="EX14" s="506"/>
      <c r="EY14" s="46"/>
      <c r="EZ14" s="134" t="s">
        <v>291</v>
      </c>
      <c r="FA14" s="134"/>
      <c r="FB14" s="134"/>
      <c r="FC14" s="245">
        <v>420</v>
      </c>
      <c r="FD14" s="248" t="s">
        <v>293</v>
      </c>
      <c r="FE14" s="506" t="s">
        <v>294</v>
      </c>
      <c r="FF14" s="506"/>
      <c r="FG14" s="506"/>
      <c r="FH14" s="506"/>
      <c r="FI14" s="506"/>
      <c r="FJ14" s="506"/>
      <c r="FK14" s="506"/>
      <c r="FL14" s="506"/>
      <c r="FM14" s="506"/>
      <c r="FN14" s="46"/>
      <c r="FO14" s="46"/>
      <c r="FP14" s="134" t="s">
        <v>291</v>
      </c>
      <c r="FQ14" s="134"/>
      <c r="FR14" s="245">
        <v>420</v>
      </c>
      <c r="FS14" s="248" t="s">
        <v>293</v>
      </c>
      <c r="FT14" s="506" t="s">
        <v>294</v>
      </c>
      <c r="FU14" s="506"/>
      <c r="FV14" s="506"/>
      <c r="FW14" s="506"/>
      <c r="FX14" s="506"/>
      <c r="FY14" s="506"/>
      <c r="FZ14" s="506"/>
      <c r="GA14" s="506"/>
      <c r="GB14" s="506"/>
      <c r="GC14" s="134" t="s">
        <v>291</v>
      </c>
      <c r="GD14" s="134"/>
      <c r="GE14" s="242"/>
      <c r="GF14" s="339">
        <v>420</v>
      </c>
    </row>
    <row r="15" spans="1:187" s="37" customFormat="1" ht="13.5">
      <c r="A15" s="48" t="s">
        <v>239</v>
      </c>
      <c r="B15" s="46"/>
      <c r="C15" s="221"/>
      <c r="D15" s="221"/>
      <c r="E15" s="221"/>
      <c r="F15" s="221"/>
      <c r="G15" s="221"/>
      <c r="H15" s="221"/>
      <c r="I15" s="221"/>
      <c r="J15" s="221"/>
      <c r="K15" s="46"/>
      <c r="L15" s="46"/>
      <c r="M15" s="247"/>
      <c r="N15" s="247"/>
      <c r="O15" s="242"/>
      <c r="R15" s="48" t="s">
        <v>239</v>
      </c>
      <c r="S15" s="46"/>
      <c r="T15" s="221"/>
      <c r="U15" s="221"/>
      <c r="V15" s="221"/>
      <c r="W15" s="221"/>
      <c r="X15" s="221"/>
      <c r="Y15" s="221"/>
      <c r="Z15" s="221"/>
      <c r="AA15" s="221"/>
      <c r="AB15" s="46"/>
      <c r="AC15" s="46"/>
      <c r="AD15" s="247"/>
      <c r="AE15" s="247"/>
      <c r="AF15" s="242"/>
      <c r="AH15" s="48" t="s">
        <v>239</v>
      </c>
      <c r="AI15" s="46"/>
      <c r="AJ15" s="221"/>
      <c r="AK15" s="221"/>
      <c r="AL15" s="221"/>
      <c r="AM15" s="221"/>
      <c r="AN15" s="221"/>
      <c r="AO15" s="221"/>
      <c r="AP15" s="221"/>
      <c r="AQ15" s="221"/>
      <c r="AR15" s="46"/>
      <c r="AS15" s="46"/>
      <c r="AT15" s="247"/>
      <c r="AU15" s="247"/>
      <c r="AV15" s="242"/>
      <c r="AX15" s="48" t="s">
        <v>239</v>
      </c>
      <c r="AY15" s="46"/>
      <c r="AZ15" s="221"/>
      <c r="BA15" s="221"/>
      <c r="BB15" s="221"/>
      <c r="BC15" s="221"/>
      <c r="BD15" s="221"/>
      <c r="BE15" s="221"/>
      <c r="BF15" s="221"/>
      <c r="BG15" s="221"/>
      <c r="BH15" s="46"/>
      <c r="BI15" s="46"/>
      <c r="BJ15" s="247"/>
      <c r="BK15" s="247"/>
      <c r="BL15" s="242"/>
      <c r="BN15" s="48" t="s">
        <v>239</v>
      </c>
      <c r="BO15" s="46"/>
      <c r="BP15" s="221"/>
      <c r="BQ15" s="221"/>
      <c r="BR15" s="221"/>
      <c r="BS15" s="221"/>
      <c r="BT15" s="221"/>
      <c r="BU15" s="221"/>
      <c r="BV15" s="221"/>
      <c r="BW15" s="221"/>
      <c r="BX15" s="46"/>
      <c r="BY15" s="46"/>
      <c r="BZ15" s="247"/>
      <c r="CA15" s="247"/>
      <c r="CB15" s="242"/>
      <c r="CD15" s="48" t="s">
        <v>239</v>
      </c>
      <c r="CE15" s="46"/>
      <c r="CF15" s="221"/>
      <c r="CG15" s="221"/>
      <c r="CH15" s="221"/>
      <c r="CI15" s="221"/>
      <c r="CJ15" s="221"/>
      <c r="CK15" s="221"/>
      <c r="CL15" s="221"/>
      <c r="CM15" s="221"/>
      <c r="CN15" s="46"/>
      <c r="CO15" s="46"/>
      <c r="CP15" s="247"/>
      <c r="CQ15" s="247"/>
      <c r="CR15" s="242"/>
      <c r="CT15" s="48" t="s">
        <v>239</v>
      </c>
      <c r="CU15" s="46"/>
      <c r="CV15" s="221"/>
      <c r="CW15" s="221"/>
      <c r="CX15" s="221"/>
      <c r="CY15" s="221"/>
      <c r="CZ15" s="221"/>
      <c r="DA15" s="221"/>
      <c r="DB15" s="221"/>
      <c r="DC15" s="221"/>
      <c r="DD15" s="46"/>
      <c r="DE15" s="46"/>
      <c r="DF15" s="247"/>
      <c r="DG15" s="247"/>
      <c r="DH15" s="242"/>
      <c r="DJ15" s="48" t="s">
        <v>239</v>
      </c>
      <c r="DK15" s="46"/>
      <c r="DL15" s="221"/>
      <c r="DM15" s="221"/>
      <c r="DN15" s="221"/>
      <c r="DO15" s="221"/>
      <c r="DP15" s="221"/>
      <c r="DQ15" s="221"/>
      <c r="DR15" s="221"/>
      <c r="DS15" s="221"/>
      <c r="DT15" s="46"/>
      <c r="DU15" s="46"/>
      <c r="DV15" s="247"/>
      <c r="DW15" s="247"/>
      <c r="DX15" s="242"/>
      <c r="DZ15" s="48" t="s">
        <v>239</v>
      </c>
      <c r="EA15" s="46"/>
      <c r="EB15" s="221"/>
      <c r="EC15" s="221"/>
      <c r="ED15" s="221"/>
      <c r="EE15" s="221"/>
      <c r="EF15" s="221"/>
      <c r="EG15" s="221"/>
      <c r="EH15" s="221"/>
      <c r="EI15" s="221"/>
      <c r="EJ15" s="46"/>
      <c r="EK15" s="46"/>
      <c r="EL15" s="247"/>
      <c r="EM15" s="247"/>
      <c r="EN15" s="242"/>
      <c r="EO15" s="48" t="s">
        <v>239</v>
      </c>
      <c r="EP15" s="46"/>
      <c r="EQ15" s="221"/>
      <c r="ER15" s="221"/>
      <c r="ES15" s="221"/>
      <c r="ET15" s="221"/>
      <c r="EU15" s="221"/>
      <c r="EV15" s="221"/>
      <c r="EW15" s="221"/>
      <c r="EX15" s="221"/>
      <c r="EY15" s="46"/>
      <c r="EZ15" s="46"/>
      <c r="FA15" s="247"/>
      <c r="FB15" s="247"/>
      <c r="FC15" s="242"/>
      <c r="FD15" s="48" t="s">
        <v>239</v>
      </c>
      <c r="FE15" s="46"/>
      <c r="FF15" s="221"/>
      <c r="FG15" s="221"/>
      <c r="FH15" s="221"/>
      <c r="FI15" s="221"/>
      <c r="FJ15" s="221"/>
      <c r="FK15" s="221"/>
      <c r="FL15" s="221"/>
      <c r="FM15" s="221"/>
      <c r="FN15" s="46"/>
      <c r="FO15" s="46"/>
      <c r="FP15" s="247"/>
      <c r="FQ15" s="247"/>
      <c r="FR15" s="242"/>
      <c r="FS15" s="48" t="s">
        <v>239</v>
      </c>
      <c r="FT15" s="46"/>
      <c r="FU15" s="221"/>
      <c r="FV15" s="221"/>
      <c r="FW15" s="221"/>
      <c r="FX15" s="221"/>
      <c r="FY15" s="221"/>
      <c r="FZ15" s="221"/>
      <c r="GA15" s="221"/>
      <c r="GB15" s="221"/>
      <c r="GC15" s="247"/>
      <c r="GD15" s="247"/>
      <c r="GE15" s="242"/>
    </row>
    <row r="16" spans="1:187" s="37" customFormat="1" ht="14.25" customHeight="1">
      <c r="A16" s="48" t="s">
        <v>238</v>
      </c>
      <c r="B16" s="49"/>
      <c r="C16" s="221"/>
      <c r="D16" s="221"/>
      <c r="E16" s="221"/>
      <c r="F16" s="221"/>
      <c r="G16" s="221"/>
      <c r="H16" s="221"/>
      <c r="I16" s="221"/>
      <c r="J16" s="221"/>
      <c r="K16" s="46"/>
      <c r="L16" s="46"/>
      <c r="M16" s="46"/>
      <c r="N16" s="46"/>
      <c r="O16" s="55"/>
      <c r="R16" s="48" t="s">
        <v>238</v>
      </c>
      <c r="S16" s="49"/>
      <c r="T16" s="221"/>
      <c r="U16" s="221"/>
      <c r="V16" s="221"/>
      <c r="W16" s="221"/>
      <c r="X16" s="221"/>
      <c r="Y16" s="221"/>
      <c r="Z16" s="221"/>
      <c r="AA16" s="221"/>
      <c r="AB16" s="46"/>
      <c r="AC16" s="46"/>
      <c r="AD16" s="46"/>
      <c r="AE16" s="46"/>
      <c r="AF16" s="55"/>
      <c r="AH16" s="48" t="s">
        <v>238</v>
      </c>
      <c r="AI16" s="49"/>
      <c r="AJ16" s="221"/>
      <c r="AK16" s="221"/>
      <c r="AL16" s="221"/>
      <c r="AM16" s="221"/>
      <c r="AN16" s="221"/>
      <c r="AO16" s="221"/>
      <c r="AP16" s="221"/>
      <c r="AQ16" s="221"/>
      <c r="AR16" s="46"/>
      <c r="AS16" s="46"/>
      <c r="AT16" s="46"/>
      <c r="AU16" s="46"/>
      <c r="AV16" s="55"/>
      <c r="AX16" s="48" t="s">
        <v>238</v>
      </c>
      <c r="AY16" s="49"/>
      <c r="AZ16" s="221"/>
      <c r="BA16" s="221"/>
      <c r="BB16" s="221"/>
      <c r="BC16" s="221"/>
      <c r="BD16" s="221"/>
      <c r="BE16" s="221"/>
      <c r="BF16" s="221"/>
      <c r="BG16" s="221"/>
      <c r="BH16" s="46"/>
      <c r="BI16" s="46"/>
      <c r="BJ16" s="46"/>
      <c r="BK16" s="46"/>
      <c r="BL16" s="55"/>
      <c r="BN16" s="48" t="s">
        <v>238</v>
      </c>
      <c r="BO16" s="49"/>
      <c r="BP16" s="221"/>
      <c r="BQ16" s="221"/>
      <c r="BR16" s="221"/>
      <c r="BS16" s="221"/>
      <c r="BT16" s="221"/>
      <c r="BU16" s="221"/>
      <c r="BV16" s="221"/>
      <c r="BW16" s="221"/>
      <c r="BX16" s="46"/>
      <c r="BY16" s="46"/>
      <c r="BZ16" s="46"/>
      <c r="CA16" s="46"/>
      <c r="CB16" s="55"/>
      <c r="CD16" s="48" t="s">
        <v>238</v>
      </c>
      <c r="CE16" s="49"/>
      <c r="CF16" s="221"/>
      <c r="CG16" s="221"/>
      <c r="CH16" s="221"/>
      <c r="CI16" s="221"/>
      <c r="CJ16" s="221"/>
      <c r="CK16" s="221"/>
      <c r="CL16" s="221"/>
      <c r="CM16" s="221"/>
      <c r="CN16" s="46"/>
      <c r="CO16" s="46"/>
      <c r="CP16" s="46"/>
      <c r="CQ16" s="46"/>
      <c r="CR16" s="55"/>
      <c r="CT16" s="48" t="s">
        <v>238</v>
      </c>
      <c r="CU16" s="49"/>
      <c r="CV16" s="221"/>
      <c r="CW16" s="221"/>
      <c r="CX16" s="221"/>
      <c r="CY16" s="221"/>
      <c r="CZ16" s="221"/>
      <c r="DA16" s="221"/>
      <c r="DB16" s="221"/>
      <c r="DC16" s="221"/>
      <c r="DD16" s="46"/>
      <c r="DE16" s="46"/>
      <c r="DF16" s="46"/>
      <c r="DG16" s="46"/>
      <c r="DH16" s="55"/>
      <c r="DJ16" s="48" t="s">
        <v>238</v>
      </c>
      <c r="DK16" s="49"/>
      <c r="DL16" s="221"/>
      <c r="DM16" s="221"/>
      <c r="DN16" s="221"/>
      <c r="DO16" s="221"/>
      <c r="DP16" s="221"/>
      <c r="DQ16" s="221"/>
      <c r="DR16" s="221"/>
      <c r="DS16" s="221"/>
      <c r="DT16" s="46"/>
      <c r="DU16" s="46"/>
      <c r="DV16" s="46"/>
      <c r="DW16" s="46"/>
      <c r="DX16" s="55"/>
      <c r="DZ16" s="48" t="s">
        <v>238</v>
      </c>
      <c r="EA16" s="49"/>
      <c r="EB16" s="221"/>
      <c r="EC16" s="221"/>
      <c r="ED16" s="221"/>
      <c r="EE16" s="221"/>
      <c r="EF16" s="221"/>
      <c r="EG16" s="221"/>
      <c r="EH16" s="221"/>
      <c r="EI16" s="221"/>
      <c r="EJ16" s="46"/>
      <c r="EK16" s="46"/>
      <c r="EL16" s="46"/>
      <c r="EM16" s="46"/>
      <c r="EN16" s="55"/>
      <c r="EO16" s="48" t="s">
        <v>238</v>
      </c>
      <c r="EP16" s="49"/>
      <c r="EQ16" s="221"/>
      <c r="ER16" s="221"/>
      <c r="ES16" s="221"/>
      <c r="ET16" s="221"/>
      <c r="EU16" s="221"/>
      <c r="EV16" s="221"/>
      <c r="EW16" s="221"/>
      <c r="EX16" s="221"/>
      <c r="EY16" s="46"/>
      <c r="EZ16" s="46"/>
      <c r="FA16" s="46"/>
      <c r="FB16" s="46"/>
      <c r="FC16" s="55"/>
      <c r="FD16" s="48" t="s">
        <v>238</v>
      </c>
      <c r="FE16" s="49"/>
      <c r="FF16" s="221"/>
      <c r="FG16" s="221"/>
      <c r="FH16" s="221"/>
      <c r="FI16" s="221"/>
      <c r="FJ16" s="221"/>
      <c r="FK16" s="221"/>
      <c r="FL16" s="221"/>
      <c r="FM16" s="221"/>
      <c r="FN16" s="46"/>
      <c r="FO16" s="46"/>
      <c r="FP16" s="46"/>
      <c r="FQ16" s="46"/>
      <c r="FR16" s="55"/>
      <c r="FS16" s="48" t="s">
        <v>238</v>
      </c>
      <c r="FT16" s="49"/>
      <c r="FU16" s="221"/>
      <c r="FV16" s="221"/>
      <c r="FW16" s="221"/>
      <c r="FX16" s="221"/>
      <c r="FY16" s="221"/>
      <c r="FZ16" s="221"/>
      <c r="GA16" s="221"/>
      <c r="GB16" s="221"/>
      <c r="GC16" s="46"/>
      <c r="GD16" s="46"/>
      <c r="GE16" s="55"/>
    </row>
    <row r="17" spans="1:187" s="37" customFormat="1" ht="13.5" customHeight="1">
      <c r="A17" s="48" t="s">
        <v>422</v>
      </c>
      <c r="B17" s="49"/>
      <c r="C17" s="46"/>
      <c r="D17" s="126"/>
      <c r="E17" s="46"/>
      <c r="F17" s="46"/>
      <c r="G17" s="46"/>
      <c r="H17" s="46"/>
      <c r="I17" s="221"/>
      <c r="J17" s="221"/>
      <c r="K17" s="46"/>
      <c r="L17" s="46"/>
      <c r="M17" s="46"/>
      <c r="N17" s="46"/>
      <c r="O17" s="55"/>
      <c r="R17" s="48" t="s">
        <v>422</v>
      </c>
      <c r="S17" s="49"/>
      <c r="T17" s="46"/>
      <c r="U17" s="126"/>
      <c r="V17" s="46"/>
      <c r="W17" s="46"/>
      <c r="X17" s="46"/>
      <c r="Y17" s="46"/>
      <c r="Z17" s="221"/>
      <c r="AA17" s="221"/>
      <c r="AB17" s="46"/>
      <c r="AC17" s="46"/>
      <c r="AD17" s="46"/>
      <c r="AE17" s="46"/>
      <c r="AF17" s="55"/>
      <c r="AH17" s="48" t="s">
        <v>422</v>
      </c>
      <c r="AI17" s="49"/>
      <c r="AJ17" s="46"/>
      <c r="AK17" s="126"/>
      <c r="AL17" s="46"/>
      <c r="AM17" s="46"/>
      <c r="AN17" s="46"/>
      <c r="AO17" s="46"/>
      <c r="AP17" s="221"/>
      <c r="AQ17" s="221"/>
      <c r="AR17" s="46"/>
      <c r="AS17" s="46"/>
      <c r="AT17" s="46"/>
      <c r="AU17" s="46"/>
      <c r="AV17" s="55"/>
      <c r="AX17" s="48" t="s">
        <v>422</v>
      </c>
      <c r="AY17" s="49"/>
      <c r="AZ17" s="46"/>
      <c r="BA17" s="126"/>
      <c r="BB17" s="46"/>
      <c r="BC17" s="46"/>
      <c r="BD17" s="46"/>
      <c r="BE17" s="46"/>
      <c r="BF17" s="221"/>
      <c r="BG17" s="221"/>
      <c r="BH17" s="46"/>
      <c r="BI17" s="46"/>
      <c r="BJ17" s="46"/>
      <c r="BK17" s="46"/>
      <c r="BL17" s="55"/>
      <c r="BN17" s="48" t="s">
        <v>422</v>
      </c>
      <c r="BO17" s="49"/>
      <c r="BP17" s="46"/>
      <c r="BQ17" s="126"/>
      <c r="BR17" s="46"/>
      <c r="BS17" s="46"/>
      <c r="BT17" s="46"/>
      <c r="BU17" s="46"/>
      <c r="BV17" s="221"/>
      <c r="BW17" s="221"/>
      <c r="BX17" s="46"/>
      <c r="BY17" s="46"/>
      <c r="BZ17" s="46"/>
      <c r="CA17" s="46"/>
      <c r="CB17" s="55"/>
      <c r="CD17" s="48" t="s">
        <v>422</v>
      </c>
      <c r="CE17" s="49"/>
      <c r="CF17" s="46"/>
      <c r="CG17" s="126"/>
      <c r="CH17" s="46"/>
      <c r="CI17" s="46"/>
      <c r="CJ17" s="46"/>
      <c r="CK17" s="46"/>
      <c r="CL17" s="221"/>
      <c r="CM17" s="221"/>
      <c r="CN17" s="46"/>
      <c r="CO17" s="46"/>
      <c r="CP17" s="46"/>
      <c r="CQ17" s="46"/>
      <c r="CR17" s="55"/>
      <c r="CT17" s="48" t="s">
        <v>422</v>
      </c>
      <c r="CU17" s="49"/>
      <c r="CV17" s="46"/>
      <c r="CW17" s="126"/>
      <c r="CX17" s="46"/>
      <c r="CY17" s="46"/>
      <c r="CZ17" s="46"/>
      <c r="DA17" s="46"/>
      <c r="DB17" s="221"/>
      <c r="DC17" s="221"/>
      <c r="DD17" s="46"/>
      <c r="DE17" s="46"/>
      <c r="DF17" s="46"/>
      <c r="DG17" s="46"/>
      <c r="DH17" s="55"/>
      <c r="DJ17" s="48" t="s">
        <v>422</v>
      </c>
      <c r="DK17" s="49"/>
      <c r="DL17" s="46"/>
      <c r="DM17" s="126"/>
      <c r="DN17" s="46"/>
      <c r="DO17" s="46"/>
      <c r="DP17" s="46"/>
      <c r="DQ17" s="46"/>
      <c r="DR17" s="221"/>
      <c r="DS17" s="221"/>
      <c r="DT17" s="46"/>
      <c r="DU17" s="46"/>
      <c r="DV17" s="46"/>
      <c r="DW17" s="46"/>
      <c r="DX17" s="55"/>
      <c r="DZ17" s="48" t="s">
        <v>389</v>
      </c>
      <c r="EA17" s="49"/>
      <c r="EB17" s="46"/>
      <c r="EC17" s="126"/>
      <c r="ED17" s="46"/>
      <c r="EE17" s="46"/>
      <c r="EF17" s="46"/>
      <c r="EG17" s="46"/>
      <c r="EH17" s="221"/>
      <c r="EI17" s="221"/>
      <c r="EJ17" s="46"/>
      <c r="EK17" s="46"/>
      <c r="EL17" s="46"/>
      <c r="EM17" s="46"/>
      <c r="EN17" s="55"/>
      <c r="EO17" s="48" t="s">
        <v>422</v>
      </c>
      <c r="EP17" s="49"/>
      <c r="EQ17" s="46"/>
      <c r="ER17" s="126"/>
      <c r="ES17" s="46"/>
      <c r="ET17" s="46"/>
      <c r="EU17" s="46"/>
      <c r="EV17" s="46"/>
      <c r="EW17" s="221"/>
      <c r="EX17" s="221"/>
      <c r="EY17" s="46"/>
      <c r="EZ17" s="46"/>
      <c r="FA17" s="46"/>
      <c r="FB17" s="46"/>
      <c r="FC17" s="55"/>
      <c r="FD17" s="48" t="s">
        <v>389</v>
      </c>
      <c r="FE17" s="49"/>
      <c r="FF17" s="46"/>
      <c r="FG17" s="126"/>
      <c r="FH17" s="46"/>
      <c r="FI17" s="46"/>
      <c r="FJ17" s="46"/>
      <c r="FK17" s="46"/>
      <c r="FL17" s="221"/>
      <c r="FM17" s="221"/>
      <c r="FN17" s="46"/>
      <c r="FO17" s="46"/>
      <c r="FP17" s="46"/>
      <c r="FQ17" s="46"/>
      <c r="FR17" s="55"/>
      <c r="FS17" s="48" t="s">
        <v>422</v>
      </c>
      <c r="FT17" s="49"/>
      <c r="FU17" s="46"/>
      <c r="FV17" s="126"/>
      <c r="FW17" s="46"/>
      <c r="FX17" s="46"/>
      <c r="FY17" s="46"/>
      <c r="FZ17" s="46"/>
      <c r="GA17" s="221"/>
      <c r="GB17" s="221"/>
      <c r="GC17" s="46"/>
      <c r="GD17" s="46"/>
      <c r="GE17" s="55"/>
    </row>
    <row r="18" spans="1:187" s="37" customFormat="1" ht="58.5" customHeight="1">
      <c r="A18" s="492" t="s">
        <v>391</v>
      </c>
      <c r="B18" s="492"/>
      <c r="C18" s="492"/>
      <c r="D18" s="489" t="s">
        <v>304</v>
      </c>
      <c r="E18" s="489"/>
      <c r="F18" s="489"/>
      <c r="G18" s="489"/>
      <c r="H18" s="489"/>
      <c r="I18" s="489"/>
      <c r="J18" s="489"/>
      <c r="K18" s="46"/>
      <c r="L18" s="46"/>
      <c r="M18" s="46"/>
      <c r="N18" s="46"/>
      <c r="O18" s="55"/>
      <c r="R18" s="492" t="s">
        <v>391</v>
      </c>
      <c r="S18" s="492"/>
      <c r="T18" s="492"/>
      <c r="U18" s="488" t="s">
        <v>425</v>
      </c>
      <c r="V18" s="488"/>
      <c r="W18" s="488"/>
      <c r="X18" s="488"/>
      <c r="Y18" s="488"/>
      <c r="Z18" s="488"/>
      <c r="AA18" s="488"/>
      <c r="AB18" s="46"/>
      <c r="AC18" s="46"/>
      <c r="AD18" s="46"/>
      <c r="AE18" s="46"/>
      <c r="AF18" s="55"/>
      <c r="AH18" s="492" t="s">
        <v>391</v>
      </c>
      <c r="AI18" s="492"/>
      <c r="AJ18" s="492"/>
      <c r="AK18" s="489" t="s">
        <v>426</v>
      </c>
      <c r="AL18" s="489"/>
      <c r="AM18" s="489"/>
      <c r="AN18" s="489"/>
      <c r="AO18" s="489"/>
      <c r="AP18" s="489"/>
      <c r="AQ18" s="489"/>
      <c r="AR18" s="46"/>
      <c r="AS18" s="46"/>
      <c r="AT18" s="46"/>
      <c r="AU18" s="46"/>
      <c r="AV18" s="55"/>
      <c r="AX18" s="492" t="s">
        <v>391</v>
      </c>
      <c r="AY18" s="492"/>
      <c r="AZ18" s="492"/>
      <c r="BA18" s="490" t="s">
        <v>412</v>
      </c>
      <c r="BB18" s="490"/>
      <c r="BC18" s="490"/>
      <c r="BD18" s="490"/>
      <c r="BE18" s="490"/>
      <c r="BF18" s="490"/>
      <c r="BG18" s="490"/>
      <c r="BH18" s="46"/>
      <c r="BI18" s="46"/>
      <c r="BJ18" s="46"/>
      <c r="BK18" s="46"/>
      <c r="BL18" s="55"/>
      <c r="BN18" s="492" t="s">
        <v>391</v>
      </c>
      <c r="BO18" s="492"/>
      <c r="BP18" s="488" t="s">
        <v>427</v>
      </c>
      <c r="BQ18" s="488"/>
      <c r="BR18" s="488"/>
      <c r="BS18" s="488"/>
      <c r="BT18" s="488"/>
      <c r="BU18" s="488"/>
      <c r="BV18" s="488"/>
      <c r="BW18" s="488"/>
      <c r="BX18" s="488"/>
      <c r="BY18" s="488"/>
      <c r="BZ18" s="488"/>
      <c r="CA18" s="327"/>
      <c r="CB18" s="55"/>
      <c r="CD18" s="492" t="s">
        <v>391</v>
      </c>
      <c r="CE18" s="492"/>
      <c r="CF18" s="492"/>
      <c r="CG18" s="490" t="s">
        <v>428</v>
      </c>
      <c r="CH18" s="490"/>
      <c r="CI18" s="490"/>
      <c r="CJ18" s="490"/>
      <c r="CK18" s="490"/>
      <c r="CL18" s="490"/>
      <c r="CM18" s="490"/>
      <c r="CN18" s="46"/>
      <c r="CO18" s="46"/>
      <c r="CP18" s="46"/>
      <c r="CQ18" s="46"/>
      <c r="CR18" s="55"/>
      <c r="CT18" s="492" t="s">
        <v>391</v>
      </c>
      <c r="CU18" s="492"/>
      <c r="CV18" s="492"/>
      <c r="CW18" s="488" t="s">
        <v>429</v>
      </c>
      <c r="CX18" s="488"/>
      <c r="CY18" s="488"/>
      <c r="CZ18" s="488"/>
      <c r="DA18" s="488"/>
      <c r="DB18" s="488"/>
      <c r="DC18" s="488"/>
      <c r="DD18" s="488"/>
      <c r="DE18" s="488"/>
      <c r="DF18" s="488"/>
      <c r="DG18" s="133"/>
      <c r="DH18" s="55"/>
      <c r="DJ18" s="492" t="s">
        <v>391</v>
      </c>
      <c r="DK18" s="492"/>
      <c r="DL18" s="331"/>
      <c r="DM18" s="491" t="s">
        <v>430</v>
      </c>
      <c r="DN18" s="491"/>
      <c r="DO18" s="491"/>
      <c r="DP18" s="491"/>
      <c r="DQ18" s="491"/>
      <c r="DR18" s="491"/>
      <c r="DS18" s="491"/>
      <c r="DT18" s="491"/>
      <c r="DU18" s="491"/>
      <c r="DV18" s="491"/>
      <c r="DW18" s="331"/>
      <c r="DX18" s="331"/>
      <c r="DZ18" s="492" t="s">
        <v>391</v>
      </c>
      <c r="EA18" s="492"/>
      <c r="EB18" s="332"/>
      <c r="EC18" s="487" t="s">
        <v>413</v>
      </c>
      <c r="ED18" s="487"/>
      <c r="EE18" s="487"/>
      <c r="EF18" s="487"/>
      <c r="EG18" s="487"/>
      <c r="EH18" s="487"/>
      <c r="EI18" s="487"/>
      <c r="EJ18" s="487"/>
      <c r="EK18" s="487"/>
      <c r="EL18" s="487"/>
      <c r="EM18" s="487"/>
      <c r="EN18" s="333"/>
      <c r="EO18" s="492" t="s">
        <v>391</v>
      </c>
      <c r="EP18" s="492"/>
      <c r="EQ18" s="332"/>
      <c r="ER18" s="487" t="s">
        <v>431</v>
      </c>
      <c r="ES18" s="487"/>
      <c r="ET18" s="487"/>
      <c r="EU18" s="487"/>
      <c r="EV18" s="487"/>
      <c r="EW18" s="487"/>
      <c r="EX18" s="487"/>
      <c r="EY18" s="487"/>
      <c r="EZ18" s="487"/>
      <c r="FA18" s="487"/>
      <c r="FB18" s="487"/>
      <c r="FC18" s="333"/>
      <c r="FD18" s="492" t="s">
        <v>391</v>
      </c>
      <c r="FE18" s="492"/>
      <c r="FF18" s="502"/>
      <c r="FG18" s="503"/>
      <c r="FH18" s="503"/>
      <c r="FI18" s="503"/>
      <c r="FJ18" s="503"/>
      <c r="FK18" s="503"/>
      <c r="FL18" s="503"/>
      <c r="FM18" s="503"/>
      <c r="FN18" s="503"/>
      <c r="FO18" s="503"/>
      <c r="FP18" s="503"/>
      <c r="FQ18" s="503"/>
      <c r="FR18" s="503"/>
      <c r="FS18" s="492" t="s">
        <v>391</v>
      </c>
      <c r="FT18" s="492"/>
      <c r="FU18" s="502" t="s">
        <v>432</v>
      </c>
      <c r="FV18" s="503"/>
      <c r="FW18" s="503"/>
      <c r="FX18" s="503"/>
      <c r="FY18" s="503"/>
      <c r="FZ18" s="503"/>
      <c r="GA18" s="503"/>
      <c r="GB18" s="503"/>
      <c r="GC18" s="503"/>
      <c r="GD18" s="503"/>
      <c r="GE18" s="503"/>
    </row>
    <row r="19" spans="1:187" s="37" customFormat="1" ht="15.75" customHeight="1">
      <c r="A19" s="48" t="s">
        <v>434</v>
      </c>
      <c r="B19" s="49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55"/>
      <c r="R19" s="48" t="s">
        <v>434</v>
      </c>
      <c r="S19" s="49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55"/>
      <c r="AH19" s="48" t="s">
        <v>434</v>
      </c>
      <c r="AI19" s="49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55"/>
      <c r="AX19" s="48" t="s">
        <v>423</v>
      </c>
      <c r="AY19" s="49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55"/>
      <c r="BN19" s="48" t="s">
        <v>434</v>
      </c>
      <c r="BO19" s="49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55"/>
      <c r="CD19" s="48" t="s">
        <v>434</v>
      </c>
      <c r="CE19" s="49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55"/>
      <c r="CT19" s="48" t="s">
        <v>434</v>
      </c>
      <c r="CU19" s="49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55"/>
      <c r="DJ19" s="48" t="s">
        <v>434</v>
      </c>
      <c r="DK19" s="49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55"/>
      <c r="DZ19" s="48" t="s">
        <v>416</v>
      </c>
      <c r="EA19" s="49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55"/>
      <c r="EO19" s="48" t="s">
        <v>434</v>
      </c>
      <c r="EP19" s="49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55"/>
      <c r="FD19" s="48" t="s">
        <v>396</v>
      </c>
      <c r="FE19" s="49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55"/>
      <c r="FS19" s="48" t="s">
        <v>434</v>
      </c>
      <c r="FT19" s="49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55"/>
    </row>
    <row r="20" spans="1:187" s="37" customFormat="1" ht="15.75" customHeight="1" thickBot="1">
      <c r="A20" s="48" t="s">
        <v>275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55"/>
      <c r="R20" s="48" t="s">
        <v>241</v>
      </c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55"/>
      <c r="AH20" s="48" t="s">
        <v>241</v>
      </c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55"/>
      <c r="AX20" s="48" t="s">
        <v>241</v>
      </c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55"/>
      <c r="BN20" s="48" t="s">
        <v>241</v>
      </c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55"/>
      <c r="CD20" s="48" t="s">
        <v>241</v>
      </c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55"/>
      <c r="CT20" s="48" t="s">
        <v>241</v>
      </c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55"/>
      <c r="DJ20" s="48" t="s">
        <v>241</v>
      </c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55"/>
      <c r="DZ20" s="48" t="s">
        <v>241</v>
      </c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55"/>
      <c r="EO20" s="48" t="s">
        <v>241</v>
      </c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55"/>
      <c r="FD20" s="48" t="s">
        <v>241</v>
      </c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55"/>
      <c r="FS20" s="48" t="s">
        <v>241</v>
      </c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55"/>
    </row>
    <row r="21" spans="1:188" ht="22.5" customHeight="1">
      <c r="A21" s="500" t="s">
        <v>0</v>
      </c>
      <c r="B21" s="498" t="s">
        <v>384</v>
      </c>
      <c r="C21" s="498" t="s">
        <v>296</v>
      </c>
      <c r="D21" s="498" t="s">
        <v>308</v>
      </c>
      <c r="E21" s="493" t="s">
        <v>297</v>
      </c>
      <c r="F21" s="493"/>
      <c r="G21" s="498" t="s">
        <v>204</v>
      </c>
      <c r="H21" s="498" t="s">
        <v>300</v>
      </c>
      <c r="I21" s="498" t="s">
        <v>385</v>
      </c>
      <c r="J21" s="494" t="s">
        <v>400</v>
      </c>
      <c r="K21" s="495"/>
      <c r="L21" s="496"/>
      <c r="M21" s="498" t="s">
        <v>386</v>
      </c>
      <c r="N21" s="494" t="s">
        <v>298</v>
      </c>
      <c r="O21" s="497"/>
      <c r="P21" s="513" t="s">
        <v>247</v>
      </c>
      <c r="Q21" s="320"/>
      <c r="R21" s="500" t="s">
        <v>0</v>
      </c>
      <c r="S21" s="498" t="s">
        <v>384</v>
      </c>
      <c r="T21" s="498" t="s">
        <v>296</v>
      </c>
      <c r="U21" s="498" t="s">
        <v>308</v>
      </c>
      <c r="V21" s="493" t="s">
        <v>297</v>
      </c>
      <c r="W21" s="493"/>
      <c r="X21" s="498" t="s">
        <v>204</v>
      </c>
      <c r="Y21" s="498" t="s">
        <v>300</v>
      </c>
      <c r="Z21" s="498" t="s">
        <v>385</v>
      </c>
      <c r="AA21" s="494" t="s">
        <v>400</v>
      </c>
      <c r="AB21" s="495"/>
      <c r="AC21" s="496"/>
      <c r="AD21" s="498" t="s">
        <v>386</v>
      </c>
      <c r="AE21" s="494" t="s">
        <v>298</v>
      </c>
      <c r="AF21" s="497"/>
      <c r="AG21" s="513" t="s">
        <v>247</v>
      </c>
      <c r="AH21" s="500" t="s">
        <v>0</v>
      </c>
      <c r="AI21" s="498" t="s">
        <v>384</v>
      </c>
      <c r="AJ21" s="498" t="s">
        <v>296</v>
      </c>
      <c r="AK21" s="498" t="s">
        <v>308</v>
      </c>
      <c r="AL21" s="493" t="s">
        <v>297</v>
      </c>
      <c r="AM21" s="493"/>
      <c r="AN21" s="498" t="s">
        <v>204</v>
      </c>
      <c r="AO21" s="498" t="s">
        <v>300</v>
      </c>
      <c r="AP21" s="498" t="s">
        <v>385</v>
      </c>
      <c r="AQ21" s="494" t="s">
        <v>400</v>
      </c>
      <c r="AR21" s="495"/>
      <c r="AS21" s="496"/>
      <c r="AT21" s="498" t="s">
        <v>386</v>
      </c>
      <c r="AU21" s="494" t="s">
        <v>298</v>
      </c>
      <c r="AV21" s="497"/>
      <c r="AW21" s="513" t="s">
        <v>247</v>
      </c>
      <c r="AX21" s="500" t="s">
        <v>0</v>
      </c>
      <c r="AY21" s="498" t="s">
        <v>384</v>
      </c>
      <c r="AZ21" s="498" t="s">
        <v>296</v>
      </c>
      <c r="BA21" s="498" t="s">
        <v>308</v>
      </c>
      <c r="BB21" s="493" t="s">
        <v>297</v>
      </c>
      <c r="BC21" s="493"/>
      <c r="BD21" s="498" t="s">
        <v>204</v>
      </c>
      <c r="BE21" s="498" t="s">
        <v>300</v>
      </c>
      <c r="BF21" s="498" t="s">
        <v>385</v>
      </c>
      <c r="BG21" s="494" t="s">
        <v>400</v>
      </c>
      <c r="BH21" s="495"/>
      <c r="BI21" s="496"/>
      <c r="BJ21" s="498" t="s">
        <v>386</v>
      </c>
      <c r="BK21" s="494" t="s">
        <v>298</v>
      </c>
      <c r="BL21" s="497"/>
      <c r="BM21" s="513" t="s">
        <v>247</v>
      </c>
      <c r="BN21" s="500" t="s">
        <v>0</v>
      </c>
      <c r="BO21" s="498" t="s">
        <v>384</v>
      </c>
      <c r="BP21" s="498" t="s">
        <v>296</v>
      </c>
      <c r="BQ21" s="498" t="s">
        <v>308</v>
      </c>
      <c r="BR21" s="493" t="s">
        <v>297</v>
      </c>
      <c r="BS21" s="493"/>
      <c r="BT21" s="498" t="s">
        <v>204</v>
      </c>
      <c r="BU21" s="498" t="s">
        <v>300</v>
      </c>
      <c r="BV21" s="498" t="s">
        <v>385</v>
      </c>
      <c r="BW21" s="494" t="s">
        <v>400</v>
      </c>
      <c r="BX21" s="495"/>
      <c r="BY21" s="496"/>
      <c r="BZ21" s="498" t="s">
        <v>386</v>
      </c>
      <c r="CA21" s="494" t="s">
        <v>298</v>
      </c>
      <c r="CB21" s="497"/>
      <c r="CC21" s="513" t="s">
        <v>247</v>
      </c>
      <c r="CD21" s="500" t="s">
        <v>0</v>
      </c>
      <c r="CE21" s="498" t="s">
        <v>384</v>
      </c>
      <c r="CF21" s="498" t="s">
        <v>296</v>
      </c>
      <c r="CG21" s="498" t="s">
        <v>308</v>
      </c>
      <c r="CH21" s="493" t="s">
        <v>297</v>
      </c>
      <c r="CI21" s="493"/>
      <c r="CJ21" s="498" t="s">
        <v>204</v>
      </c>
      <c r="CK21" s="498" t="s">
        <v>300</v>
      </c>
      <c r="CL21" s="498" t="s">
        <v>385</v>
      </c>
      <c r="CM21" s="494" t="s">
        <v>400</v>
      </c>
      <c r="CN21" s="495"/>
      <c r="CO21" s="496"/>
      <c r="CP21" s="498" t="s">
        <v>386</v>
      </c>
      <c r="CQ21" s="494" t="s">
        <v>298</v>
      </c>
      <c r="CR21" s="497"/>
      <c r="CS21" s="354" t="s">
        <v>247</v>
      </c>
      <c r="CT21" s="500" t="s">
        <v>0</v>
      </c>
      <c r="CU21" s="498" t="s">
        <v>384</v>
      </c>
      <c r="CV21" s="498" t="s">
        <v>296</v>
      </c>
      <c r="CW21" s="498" t="s">
        <v>308</v>
      </c>
      <c r="CX21" s="493" t="s">
        <v>297</v>
      </c>
      <c r="CY21" s="493"/>
      <c r="CZ21" s="498" t="s">
        <v>204</v>
      </c>
      <c r="DA21" s="498" t="s">
        <v>300</v>
      </c>
      <c r="DB21" s="498" t="s">
        <v>385</v>
      </c>
      <c r="DC21" s="494" t="s">
        <v>400</v>
      </c>
      <c r="DD21" s="495"/>
      <c r="DE21" s="496"/>
      <c r="DF21" s="498" t="s">
        <v>386</v>
      </c>
      <c r="DG21" s="494" t="s">
        <v>298</v>
      </c>
      <c r="DH21" s="497"/>
      <c r="DI21" s="513" t="s">
        <v>247</v>
      </c>
      <c r="DJ21" s="500" t="s">
        <v>0</v>
      </c>
      <c r="DK21" s="498" t="s">
        <v>384</v>
      </c>
      <c r="DL21" s="498" t="s">
        <v>296</v>
      </c>
      <c r="DM21" s="498" t="s">
        <v>308</v>
      </c>
      <c r="DN21" s="493" t="s">
        <v>297</v>
      </c>
      <c r="DO21" s="493"/>
      <c r="DP21" s="498" t="s">
        <v>204</v>
      </c>
      <c r="DQ21" s="498" t="s">
        <v>300</v>
      </c>
      <c r="DR21" s="498" t="s">
        <v>385</v>
      </c>
      <c r="DS21" s="494" t="s">
        <v>400</v>
      </c>
      <c r="DT21" s="495"/>
      <c r="DU21" s="496"/>
      <c r="DV21" s="498" t="s">
        <v>386</v>
      </c>
      <c r="DW21" s="494" t="s">
        <v>298</v>
      </c>
      <c r="DX21" s="497"/>
      <c r="DY21" s="513" t="s">
        <v>247</v>
      </c>
      <c r="DZ21" s="500" t="s">
        <v>0</v>
      </c>
      <c r="EA21" s="498" t="s">
        <v>384</v>
      </c>
      <c r="EB21" s="498" t="s">
        <v>296</v>
      </c>
      <c r="EC21" s="498" t="s">
        <v>308</v>
      </c>
      <c r="ED21" s="493" t="s">
        <v>297</v>
      </c>
      <c r="EE21" s="493"/>
      <c r="EF21" s="498" t="s">
        <v>204</v>
      </c>
      <c r="EG21" s="498" t="s">
        <v>300</v>
      </c>
      <c r="EH21" s="498" t="s">
        <v>385</v>
      </c>
      <c r="EI21" s="494" t="s">
        <v>400</v>
      </c>
      <c r="EJ21" s="495"/>
      <c r="EK21" s="496"/>
      <c r="EL21" s="498" t="s">
        <v>386</v>
      </c>
      <c r="EM21" s="494" t="s">
        <v>298</v>
      </c>
      <c r="EN21" s="497"/>
      <c r="EO21" s="500" t="s">
        <v>0</v>
      </c>
      <c r="EP21" s="498" t="s">
        <v>384</v>
      </c>
      <c r="EQ21" s="498" t="s">
        <v>296</v>
      </c>
      <c r="ER21" s="498" t="s">
        <v>308</v>
      </c>
      <c r="ES21" s="493" t="s">
        <v>297</v>
      </c>
      <c r="ET21" s="493"/>
      <c r="EU21" s="498" t="s">
        <v>204</v>
      </c>
      <c r="EV21" s="498" t="s">
        <v>300</v>
      </c>
      <c r="EW21" s="498" t="s">
        <v>385</v>
      </c>
      <c r="EX21" s="494" t="s">
        <v>400</v>
      </c>
      <c r="EY21" s="495"/>
      <c r="EZ21" s="496"/>
      <c r="FA21" s="498" t="s">
        <v>386</v>
      </c>
      <c r="FB21" s="494" t="s">
        <v>298</v>
      </c>
      <c r="FC21" s="497"/>
      <c r="FD21" s="500" t="s">
        <v>0</v>
      </c>
      <c r="FE21" s="498" t="s">
        <v>384</v>
      </c>
      <c r="FF21" s="498" t="s">
        <v>296</v>
      </c>
      <c r="FG21" s="498" t="s">
        <v>308</v>
      </c>
      <c r="FH21" s="493" t="s">
        <v>297</v>
      </c>
      <c r="FI21" s="493"/>
      <c r="FJ21" s="498" t="s">
        <v>204</v>
      </c>
      <c r="FK21" s="498" t="s">
        <v>300</v>
      </c>
      <c r="FL21" s="498" t="s">
        <v>385</v>
      </c>
      <c r="FM21" s="494" t="s">
        <v>400</v>
      </c>
      <c r="FN21" s="495"/>
      <c r="FO21" s="496"/>
      <c r="FP21" s="498" t="s">
        <v>386</v>
      </c>
      <c r="FQ21" s="494" t="s">
        <v>298</v>
      </c>
      <c r="FR21" s="497"/>
      <c r="FS21" s="500" t="s">
        <v>0</v>
      </c>
      <c r="FT21" s="498" t="s">
        <v>384</v>
      </c>
      <c r="FU21" s="498" t="s">
        <v>296</v>
      </c>
      <c r="FV21" s="498" t="s">
        <v>308</v>
      </c>
      <c r="FW21" s="493" t="s">
        <v>297</v>
      </c>
      <c r="FX21" s="493"/>
      <c r="FY21" s="498" t="s">
        <v>204</v>
      </c>
      <c r="FZ21" s="498" t="s">
        <v>300</v>
      </c>
      <c r="GA21" s="498" t="s">
        <v>385</v>
      </c>
      <c r="GB21" s="494" t="s">
        <v>400</v>
      </c>
      <c r="GC21" s="496"/>
      <c r="GD21" s="498" t="s">
        <v>386</v>
      </c>
      <c r="GE21" s="494" t="s">
        <v>298</v>
      </c>
      <c r="GF21" s="497"/>
    </row>
    <row r="22" spans="1:188" ht="76.5" customHeight="1" thickBot="1">
      <c r="A22" s="501"/>
      <c r="B22" s="499"/>
      <c r="C22" s="499"/>
      <c r="D22" s="499"/>
      <c r="E22" s="325" t="s">
        <v>398</v>
      </c>
      <c r="F22" s="325" t="s">
        <v>399</v>
      </c>
      <c r="G22" s="499"/>
      <c r="H22" s="499"/>
      <c r="I22" s="499"/>
      <c r="J22" s="325" t="s">
        <v>398</v>
      </c>
      <c r="K22" s="204" t="s">
        <v>87</v>
      </c>
      <c r="L22" s="325" t="s">
        <v>401</v>
      </c>
      <c r="M22" s="499"/>
      <c r="N22" s="325" t="s">
        <v>398</v>
      </c>
      <c r="O22" s="326" t="s">
        <v>399</v>
      </c>
      <c r="P22" s="514"/>
      <c r="Q22" s="321"/>
      <c r="R22" s="501"/>
      <c r="S22" s="499"/>
      <c r="T22" s="499"/>
      <c r="U22" s="499"/>
      <c r="V22" s="325" t="s">
        <v>398</v>
      </c>
      <c r="W22" s="325" t="s">
        <v>399</v>
      </c>
      <c r="X22" s="499"/>
      <c r="Y22" s="499"/>
      <c r="Z22" s="499"/>
      <c r="AA22" s="325" t="s">
        <v>398</v>
      </c>
      <c r="AB22" s="204" t="s">
        <v>87</v>
      </c>
      <c r="AC22" s="325" t="s">
        <v>401</v>
      </c>
      <c r="AD22" s="499"/>
      <c r="AE22" s="325" t="s">
        <v>398</v>
      </c>
      <c r="AF22" s="326" t="s">
        <v>399</v>
      </c>
      <c r="AG22" s="514"/>
      <c r="AH22" s="501"/>
      <c r="AI22" s="499"/>
      <c r="AJ22" s="499"/>
      <c r="AK22" s="499"/>
      <c r="AL22" s="325" t="s">
        <v>398</v>
      </c>
      <c r="AM22" s="325" t="s">
        <v>399</v>
      </c>
      <c r="AN22" s="499"/>
      <c r="AO22" s="499"/>
      <c r="AP22" s="499"/>
      <c r="AQ22" s="325" t="s">
        <v>398</v>
      </c>
      <c r="AR22" s="204" t="s">
        <v>87</v>
      </c>
      <c r="AS22" s="325" t="s">
        <v>401</v>
      </c>
      <c r="AT22" s="499"/>
      <c r="AU22" s="325" t="s">
        <v>398</v>
      </c>
      <c r="AV22" s="326" t="s">
        <v>399</v>
      </c>
      <c r="AW22" s="514"/>
      <c r="AX22" s="501"/>
      <c r="AY22" s="499"/>
      <c r="AZ22" s="499"/>
      <c r="BA22" s="499"/>
      <c r="BB22" s="325" t="s">
        <v>398</v>
      </c>
      <c r="BC22" s="325" t="s">
        <v>399</v>
      </c>
      <c r="BD22" s="499"/>
      <c r="BE22" s="499"/>
      <c r="BF22" s="499"/>
      <c r="BG22" s="325" t="s">
        <v>398</v>
      </c>
      <c r="BH22" s="204" t="s">
        <v>87</v>
      </c>
      <c r="BI22" s="325" t="s">
        <v>401</v>
      </c>
      <c r="BJ22" s="499"/>
      <c r="BK22" s="325" t="s">
        <v>398</v>
      </c>
      <c r="BL22" s="326" t="s">
        <v>399</v>
      </c>
      <c r="BM22" s="514"/>
      <c r="BN22" s="501"/>
      <c r="BO22" s="499"/>
      <c r="BP22" s="499"/>
      <c r="BQ22" s="499"/>
      <c r="BR22" s="325" t="s">
        <v>398</v>
      </c>
      <c r="BS22" s="325" t="s">
        <v>399</v>
      </c>
      <c r="BT22" s="499"/>
      <c r="BU22" s="499"/>
      <c r="BV22" s="499"/>
      <c r="BW22" s="325" t="s">
        <v>398</v>
      </c>
      <c r="BX22" s="204" t="s">
        <v>87</v>
      </c>
      <c r="BY22" s="325" t="s">
        <v>401</v>
      </c>
      <c r="BZ22" s="499"/>
      <c r="CA22" s="325" t="s">
        <v>398</v>
      </c>
      <c r="CB22" s="326" t="s">
        <v>399</v>
      </c>
      <c r="CC22" s="514"/>
      <c r="CD22" s="501"/>
      <c r="CE22" s="499"/>
      <c r="CF22" s="499"/>
      <c r="CG22" s="499"/>
      <c r="CH22" s="325" t="s">
        <v>398</v>
      </c>
      <c r="CI22" s="325" t="s">
        <v>399</v>
      </c>
      <c r="CJ22" s="499"/>
      <c r="CK22" s="499"/>
      <c r="CL22" s="499"/>
      <c r="CM22" s="325" t="s">
        <v>398</v>
      </c>
      <c r="CN22" s="204" t="s">
        <v>87</v>
      </c>
      <c r="CO22" s="325" t="s">
        <v>401</v>
      </c>
      <c r="CP22" s="499"/>
      <c r="CQ22" s="325" t="s">
        <v>398</v>
      </c>
      <c r="CR22" s="326" t="s">
        <v>399</v>
      </c>
      <c r="CS22" s="355"/>
      <c r="CT22" s="501"/>
      <c r="CU22" s="499"/>
      <c r="CV22" s="499"/>
      <c r="CW22" s="499"/>
      <c r="CX22" s="325" t="s">
        <v>398</v>
      </c>
      <c r="CY22" s="325" t="s">
        <v>399</v>
      </c>
      <c r="CZ22" s="499"/>
      <c r="DA22" s="499"/>
      <c r="DB22" s="499"/>
      <c r="DC22" s="325" t="s">
        <v>398</v>
      </c>
      <c r="DD22" s="204" t="s">
        <v>87</v>
      </c>
      <c r="DE22" s="325" t="s">
        <v>401</v>
      </c>
      <c r="DF22" s="499"/>
      <c r="DG22" s="325" t="s">
        <v>398</v>
      </c>
      <c r="DH22" s="326" t="s">
        <v>399</v>
      </c>
      <c r="DI22" s="514"/>
      <c r="DJ22" s="501"/>
      <c r="DK22" s="499"/>
      <c r="DL22" s="499"/>
      <c r="DM22" s="499"/>
      <c r="DN22" s="325" t="s">
        <v>398</v>
      </c>
      <c r="DO22" s="325" t="s">
        <v>399</v>
      </c>
      <c r="DP22" s="499"/>
      <c r="DQ22" s="499"/>
      <c r="DR22" s="499"/>
      <c r="DS22" s="325" t="s">
        <v>398</v>
      </c>
      <c r="DT22" s="204" t="s">
        <v>87</v>
      </c>
      <c r="DU22" s="325" t="s">
        <v>401</v>
      </c>
      <c r="DV22" s="499"/>
      <c r="DW22" s="325" t="s">
        <v>398</v>
      </c>
      <c r="DX22" s="326" t="s">
        <v>399</v>
      </c>
      <c r="DY22" s="514"/>
      <c r="DZ22" s="501"/>
      <c r="EA22" s="499"/>
      <c r="EB22" s="499"/>
      <c r="EC22" s="499"/>
      <c r="ED22" s="325" t="s">
        <v>398</v>
      </c>
      <c r="EE22" s="325" t="s">
        <v>399</v>
      </c>
      <c r="EF22" s="499"/>
      <c r="EG22" s="499"/>
      <c r="EH22" s="499"/>
      <c r="EI22" s="325" t="s">
        <v>398</v>
      </c>
      <c r="EJ22" s="204" t="s">
        <v>87</v>
      </c>
      <c r="EK22" s="325" t="s">
        <v>401</v>
      </c>
      <c r="EL22" s="499"/>
      <c r="EM22" s="325" t="s">
        <v>398</v>
      </c>
      <c r="EN22" s="326" t="s">
        <v>399</v>
      </c>
      <c r="EO22" s="501"/>
      <c r="EP22" s="499"/>
      <c r="EQ22" s="499"/>
      <c r="ER22" s="499"/>
      <c r="ES22" s="325" t="s">
        <v>398</v>
      </c>
      <c r="ET22" s="325" t="s">
        <v>399</v>
      </c>
      <c r="EU22" s="499"/>
      <c r="EV22" s="499"/>
      <c r="EW22" s="499"/>
      <c r="EX22" s="325" t="s">
        <v>398</v>
      </c>
      <c r="EY22" s="204" t="s">
        <v>87</v>
      </c>
      <c r="EZ22" s="325" t="s">
        <v>401</v>
      </c>
      <c r="FA22" s="499"/>
      <c r="FB22" s="325" t="s">
        <v>398</v>
      </c>
      <c r="FC22" s="326" t="s">
        <v>399</v>
      </c>
      <c r="FD22" s="501"/>
      <c r="FE22" s="499"/>
      <c r="FF22" s="499"/>
      <c r="FG22" s="499"/>
      <c r="FH22" s="325" t="s">
        <v>398</v>
      </c>
      <c r="FI22" s="325" t="s">
        <v>399</v>
      </c>
      <c r="FJ22" s="499"/>
      <c r="FK22" s="499"/>
      <c r="FL22" s="499"/>
      <c r="FM22" s="325" t="s">
        <v>398</v>
      </c>
      <c r="FN22" s="204" t="s">
        <v>87</v>
      </c>
      <c r="FO22" s="325" t="s">
        <v>401</v>
      </c>
      <c r="FP22" s="499"/>
      <c r="FQ22" s="325" t="s">
        <v>398</v>
      </c>
      <c r="FR22" s="326" t="s">
        <v>399</v>
      </c>
      <c r="FS22" s="501"/>
      <c r="FT22" s="499"/>
      <c r="FU22" s="499"/>
      <c r="FV22" s="499"/>
      <c r="FW22" s="325" t="s">
        <v>398</v>
      </c>
      <c r="FX22" s="325" t="s">
        <v>399</v>
      </c>
      <c r="FY22" s="499"/>
      <c r="FZ22" s="499"/>
      <c r="GA22" s="499"/>
      <c r="GB22" s="325" t="s">
        <v>398</v>
      </c>
      <c r="GC22" s="325" t="s">
        <v>401</v>
      </c>
      <c r="GD22" s="499"/>
      <c r="GE22" s="325" t="s">
        <v>398</v>
      </c>
      <c r="GF22" s="326" t="s">
        <v>399</v>
      </c>
    </row>
    <row r="23" spans="1:188" ht="12" customHeight="1" thickBot="1">
      <c r="A23" s="324">
        <v>1</v>
      </c>
      <c r="B23" s="318">
        <v>2</v>
      </c>
      <c r="C23" s="318">
        <v>3</v>
      </c>
      <c r="D23" s="318">
        <v>4</v>
      </c>
      <c r="E23" s="318">
        <v>5</v>
      </c>
      <c r="F23" s="318">
        <v>6</v>
      </c>
      <c r="G23" s="318">
        <v>7</v>
      </c>
      <c r="H23" s="318">
        <v>8</v>
      </c>
      <c r="I23" s="318">
        <v>8</v>
      </c>
      <c r="J23" s="318">
        <v>10</v>
      </c>
      <c r="K23" s="318"/>
      <c r="L23" s="318">
        <v>10</v>
      </c>
      <c r="M23" s="318">
        <v>12</v>
      </c>
      <c r="N23" s="318">
        <v>11</v>
      </c>
      <c r="O23" s="318">
        <v>12</v>
      </c>
      <c r="P23" s="136">
        <v>11</v>
      </c>
      <c r="Q23" s="322"/>
      <c r="R23" s="324">
        <v>1</v>
      </c>
      <c r="S23" s="318">
        <v>2</v>
      </c>
      <c r="T23" s="318">
        <v>3</v>
      </c>
      <c r="U23" s="318">
        <v>4</v>
      </c>
      <c r="V23" s="318">
        <v>5</v>
      </c>
      <c r="W23" s="318">
        <v>6</v>
      </c>
      <c r="X23" s="318">
        <v>7</v>
      </c>
      <c r="Y23" s="318">
        <v>8</v>
      </c>
      <c r="Z23" s="318">
        <v>8</v>
      </c>
      <c r="AA23" s="318">
        <v>9</v>
      </c>
      <c r="AB23" s="318"/>
      <c r="AC23" s="318">
        <v>10</v>
      </c>
      <c r="AD23" s="318">
        <v>12</v>
      </c>
      <c r="AE23" s="318">
        <v>11</v>
      </c>
      <c r="AF23" s="318">
        <v>12</v>
      </c>
      <c r="AG23" s="136">
        <v>11</v>
      </c>
      <c r="AH23" s="324">
        <v>1</v>
      </c>
      <c r="AI23" s="318">
        <v>2</v>
      </c>
      <c r="AJ23" s="318">
        <v>3</v>
      </c>
      <c r="AK23" s="318">
        <v>4</v>
      </c>
      <c r="AL23" s="318">
        <v>5</v>
      </c>
      <c r="AM23" s="318">
        <v>6</v>
      </c>
      <c r="AN23" s="318">
        <v>7</v>
      </c>
      <c r="AO23" s="318">
        <v>8</v>
      </c>
      <c r="AP23" s="318">
        <v>8</v>
      </c>
      <c r="AQ23" s="318">
        <v>9</v>
      </c>
      <c r="AR23" s="318"/>
      <c r="AS23" s="318">
        <v>10</v>
      </c>
      <c r="AT23" s="318">
        <v>12</v>
      </c>
      <c r="AU23" s="318">
        <v>11</v>
      </c>
      <c r="AV23" s="318">
        <v>12</v>
      </c>
      <c r="AW23" s="136">
        <v>11</v>
      </c>
      <c r="AX23" s="324">
        <v>1</v>
      </c>
      <c r="AY23" s="318">
        <v>2</v>
      </c>
      <c r="AZ23" s="318">
        <v>3</v>
      </c>
      <c r="BA23" s="318">
        <v>4</v>
      </c>
      <c r="BB23" s="318">
        <v>5</v>
      </c>
      <c r="BC23" s="318">
        <v>6</v>
      </c>
      <c r="BD23" s="318">
        <v>7</v>
      </c>
      <c r="BE23" s="318">
        <v>8</v>
      </c>
      <c r="BF23" s="318">
        <v>8</v>
      </c>
      <c r="BG23" s="318">
        <v>9</v>
      </c>
      <c r="BH23" s="318"/>
      <c r="BI23" s="318">
        <v>10</v>
      </c>
      <c r="BJ23" s="318">
        <v>12</v>
      </c>
      <c r="BK23" s="318">
        <v>11</v>
      </c>
      <c r="BL23" s="318">
        <v>12</v>
      </c>
      <c r="BM23" s="136">
        <v>11</v>
      </c>
      <c r="BN23" s="324">
        <v>1</v>
      </c>
      <c r="BO23" s="318">
        <v>2</v>
      </c>
      <c r="BP23" s="318">
        <v>3</v>
      </c>
      <c r="BQ23" s="318">
        <v>4</v>
      </c>
      <c r="BR23" s="318">
        <v>5</v>
      </c>
      <c r="BS23" s="318">
        <v>6</v>
      </c>
      <c r="BT23" s="318">
        <v>7</v>
      </c>
      <c r="BU23" s="318">
        <v>8</v>
      </c>
      <c r="BV23" s="318">
        <v>9</v>
      </c>
      <c r="BW23" s="318">
        <v>10</v>
      </c>
      <c r="BX23" s="318"/>
      <c r="BY23" s="318">
        <v>11</v>
      </c>
      <c r="BZ23" s="318">
        <v>12</v>
      </c>
      <c r="CA23" s="318">
        <v>13</v>
      </c>
      <c r="CB23" s="318">
        <v>14</v>
      </c>
      <c r="CC23" s="136">
        <v>11</v>
      </c>
      <c r="CD23" s="324">
        <v>1</v>
      </c>
      <c r="CE23" s="318">
        <v>2</v>
      </c>
      <c r="CF23" s="318">
        <v>3</v>
      </c>
      <c r="CG23" s="318">
        <v>4</v>
      </c>
      <c r="CH23" s="318">
        <v>5</v>
      </c>
      <c r="CI23" s="318">
        <v>6</v>
      </c>
      <c r="CJ23" s="318">
        <v>7</v>
      </c>
      <c r="CK23" s="318">
        <v>8</v>
      </c>
      <c r="CL23" s="318">
        <v>8</v>
      </c>
      <c r="CM23" s="318">
        <v>9</v>
      </c>
      <c r="CN23" s="318"/>
      <c r="CO23" s="318">
        <v>10</v>
      </c>
      <c r="CP23" s="318">
        <v>12</v>
      </c>
      <c r="CQ23" s="318">
        <v>11</v>
      </c>
      <c r="CR23" s="318">
        <v>12</v>
      </c>
      <c r="CS23" s="136">
        <v>11</v>
      </c>
      <c r="CT23" s="324">
        <v>1</v>
      </c>
      <c r="CU23" s="318">
        <v>2</v>
      </c>
      <c r="CV23" s="318">
        <v>3</v>
      </c>
      <c r="CW23" s="318">
        <v>4</v>
      </c>
      <c r="CX23" s="318">
        <v>5</v>
      </c>
      <c r="CY23" s="318">
        <v>6</v>
      </c>
      <c r="CZ23" s="318">
        <v>7</v>
      </c>
      <c r="DA23" s="318">
        <v>8</v>
      </c>
      <c r="DB23" s="318">
        <v>8</v>
      </c>
      <c r="DC23" s="318">
        <v>9</v>
      </c>
      <c r="DD23" s="318"/>
      <c r="DE23" s="318">
        <v>10</v>
      </c>
      <c r="DF23" s="318">
        <v>12</v>
      </c>
      <c r="DG23" s="318">
        <v>11</v>
      </c>
      <c r="DH23" s="318">
        <v>12</v>
      </c>
      <c r="DI23" s="136">
        <v>11</v>
      </c>
      <c r="DJ23" s="324">
        <v>1</v>
      </c>
      <c r="DK23" s="318">
        <v>2</v>
      </c>
      <c r="DL23" s="318">
        <v>3</v>
      </c>
      <c r="DM23" s="318">
        <v>4</v>
      </c>
      <c r="DN23" s="318">
        <v>5</v>
      </c>
      <c r="DO23" s="318">
        <v>6</v>
      </c>
      <c r="DP23" s="318">
        <v>7</v>
      </c>
      <c r="DQ23" s="318">
        <v>8</v>
      </c>
      <c r="DR23" s="318">
        <v>8</v>
      </c>
      <c r="DS23" s="318">
        <v>9</v>
      </c>
      <c r="DT23" s="318"/>
      <c r="DU23" s="318">
        <v>10</v>
      </c>
      <c r="DV23" s="318">
        <v>12</v>
      </c>
      <c r="DW23" s="318">
        <v>11</v>
      </c>
      <c r="DX23" s="318">
        <v>12</v>
      </c>
      <c r="DY23" s="136">
        <v>11</v>
      </c>
      <c r="DZ23" s="324">
        <v>1</v>
      </c>
      <c r="EA23" s="318">
        <v>2</v>
      </c>
      <c r="EB23" s="318">
        <v>3</v>
      </c>
      <c r="EC23" s="318">
        <v>4</v>
      </c>
      <c r="ED23" s="318">
        <v>5</v>
      </c>
      <c r="EE23" s="318">
        <v>6</v>
      </c>
      <c r="EF23" s="318">
        <v>7</v>
      </c>
      <c r="EG23" s="318">
        <v>8</v>
      </c>
      <c r="EH23" s="318">
        <v>9</v>
      </c>
      <c r="EI23" s="318">
        <v>10</v>
      </c>
      <c r="EJ23" s="318"/>
      <c r="EK23" s="318">
        <v>11</v>
      </c>
      <c r="EL23" s="318">
        <v>12</v>
      </c>
      <c r="EM23" s="318">
        <v>13</v>
      </c>
      <c r="EN23" s="318">
        <v>14</v>
      </c>
      <c r="EO23" s="324">
        <v>1</v>
      </c>
      <c r="EP23" s="318">
        <v>2</v>
      </c>
      <c r="EQ23" s="318">
        <v>3</v>
      </c>
      <c r="ER23" s="318">
        <v>4</v>
      </c>
      <c r="ES23" s="318">
        <v>5</v>
      </c>
      <c r="ET23" s="318">
        <v>6</v>
      </c>
      <c r="EU23" s="318">
        <v>7</v>
      </c>
      <c r="EV23" s="318">
        <v>8</v>
      </c>
      <c r="EW23" s="318">
        <v>8</v>
      </c>
      <c r="EX23" s="318">
        <v>9</v>
      </c>
      <c r="EY23" s="318"/>
      <c r="EZ23" s="318">
        <v>10</v>
      </c>
      <c r="FA23" s="318">
        <v>12</v>
      </c>
      <c r="FB23" s="318">
        <v>11</v>
      </c>
      <c r="FC23" s="318">
        <v>12</v>
      </c>
      <c r="FD23" s="324">
        <v>1</v>
      </c>
      <c r="FE23" s="318">
        <v>2</v>
      </c>
      <c r="FF23" s="318">
        <v>3</v>
      </c>
      <c r="FG23" s="318">
        <v>4</v>
      </c>
      <c r="FH23" s="318">
        <v>5</v>
      </c>
      <c r="FI23" s="318">
        <v>6</v>
      </c>
      <c r="FJ23" s="318">
        <v>7</v>
      </c>
      <c r="FK23" s="318">
        <v>8</v>
      </c>
      <c r="FL23" s="318">
        <v>9</v>
      </c>
      <c r="FM23" s="318">
        <v>10</v>
      </c>
      <c r="FN23" s="318"/>
      <c r="FO23" s="318">
        <v>11</v>
      </c>
      <c r="FP23" s="318">
        <v>12</v>
      </c>
      <c r="FQ23" s="318">
        <v>13</v>
      </c>
      <c r="FR23" s="318">
        <v>14</v>
      </c>
      <c r="FS23" s="324">
        <v>1</v>
      </c>
      <c r="FT23" s="318">
        <v>2</v>
      </c>
      <c r="FU23" s="318">
        <v>3</v>
      </c>
      <c r="FV23" s="318">
        <v>4</v>
      </c>
      <c r="FW23" s="318">
        <v>5</v>
      </c>
      <c r="FX23" s="318">
        <v>6</v>
      </c>
      <c r="FY23" s="318">
        <v>7</v>
      </c>
      <c r="FZ23" s="318">
        <v>8</v>
      </c>
      <c r="GA23" s="318">
        <v>9</v>
      </c>
      <c r="GB23" s="318">
        <v>10</v>
      </c>
      <c r="GC23" s="318">
        <v>11</v>
      </c>
      <c r="GD23" s="318">
        <v>12</v>
      </c>
      <c r="GE23" s="318">
        <v>13</v>
      </c>
      <c r="GF23" s="318">
        <v>14</v>
      </c>
    </row>
    <row r="24" spans="1:188" ht="20.25" customHeight="1">
      <c r="A24" s="222" t="s">
        <v>278</v>
      </c>
      <c r="B24" s="206" t="s">
        <v>10</v>
      </c>
      <c r="C24" s="206" t="s">
        <v>11</v>
      </c>
      <c r="D24" s="266">
        <f>D29+D27+D26+D25</f>
        <v>1837404.5899999999</v>
      </c>
      <c r="E24" s="266">
        <f>V24+AL24+BB24+BR24+CH24+CX24+DN24+ED24+ES24+FW24</f>
        <v>518964.22000000003</v>
      </c>
      <c r="F24" s="266">
        <f>W24+AM24+BC24+BS24+CI24+CY24+DO24+EE24+ET24+FX24</f>
        <v>0</v>
      </c>
      <c r="G24" s="266">
        <f>X24+AN24+BD24+BT24+CJ24+CZ24+DP24+EF24+EU24+FY24</f>
        <v>0</v>
      </c>
      <c r="H24" s="266">
        <f>Y24+AO24+BE24+BU24+CK24+DA24+DQ24+EG24+EV24+FZ24</f>
        <v>0</v>
      </c>
      <c r="I24" s="266">
        <f>Z24+AP24+BF24+BV24+CL24+DB24+DR24+EH24+EW24+GA24</f>
        <v>1552452.8699999999</v>
      </c>
      <c r="J24" s="267" t="s">
        <v>10</v>
      </c>
      <c r="K24" s="267" t="s">
        <v>10</v>
      </c>
      <c r="L24" s="267" t="s">
        <v>10</v>
      </c>
      <c r="M24" s="268" t="s">
        <v>10</v>
      </c>
      <c r="N24" s="266">
        <f>E24-G24+I24-J30</f>
        <v>520188.2999999998</v>
      </c>
      <c r="O24" s="267">
        <v>0</v>
      </c>
      <c r="P24" s="141"/>
      <c r="Q24" s="141"/>
      <c r="R24" s="222" t="s">
        <v>278</v>
      </c>
      <c r="S24" s="206" t="s">
        <v>10</v>
      </c>
      <c r="T24" s="206" t="s">
        <v>11</v>
      </c>
      <c r="U24" s="250">
        <f>U25++U26+U27+U29</f>
        <v>1158289.51</v>
      </c>
      <c r="V24" s="250">
        <v>360336.96</v>
      </c>
      <c r="W24" s="250">
        <v>0</v>
      </c>
      <c r="X24" s="250">
        <v>0</v>
      </c>
      <c r="Y24" s="250">
        <f>Y27</f>
        <v>0</v>
      </c>
      <c r="Z24" s="250">
        <v>962261.49</v>
      </c>
      <c r="AA24" s="251" t="s">
        <v>10</v>
      </c>
      <c r="AB24" s="251" t="s">
        <v>10</v>
      </c>
      <c r="AC24" s="251" t="s">
        <v>10</v>
      </c>
      <c r="AD24" s="252" t="s">
        <v>10</v>
      </c>
      <c r="AE24" s="252">
        <f>V24+Z24-AA30</f>
        <v>357395.2599999999</v>
      </c>
      <c r="AF24" s="251"/>
      <c r="AG24" s="141"/>
      <c r="AH24" s="222" t="s">
        <v>278</v>
      </c>
      <c r="AI24" s="206" t="s">
        <v>10</v>
      </c>
      <c r="AJ24" s="206" t="s">
        <v>11</v>
      </c>
      <c r="AK24" s="250">
        <f>AK25+AK26+AK27+AK29</f>
        <v>505590.70999999996</v>
      </c>
      <c r="AL24" s="250">
        <v>122940.06</v>
      </c>
      <c r="AM24" s="250">
        <v>0</v>
      </c>
      <c r="AN24" s="250">
        <v>0</v>
      </c>
      <c r="AO24" s="250">
        <f>AO27</f>
        <v>0</v>
      </c>
      <c r="AP24" s="250">
        <v>420045.76</v>
      </c>
      <c r="AQ24" s="251" t="s">
        <v>10</v>
      </c>
      <c r="AR24" s="251" t="s">
        <v>10</v>
      </c>
      <c r="AS24" s="251" t="s">
        <v>10</v>
      </c>
      <c r="AT24" s="252" t="s">
        <v>10</v>
      </c>
      <c r="AU24" s="252">
        <f>AL24-AN24+AP24-AQ30</f>
        <v>125120.33000000007</v>
      </c>
      <c r="AV24" s="251">
        <v>0</v>
      </c>
      <c r="AW24" s="141"/>
      <c r="AX24" s="222" t="s">
        <v>278</v>
      </c>
      <c r="AY24" s="206" t="s">
        <v>10</v>
      </c>
      <c r="AZ24" s="206" t="s">
        <v>11</v>
      </c>
      <c r="BA24" s="250">
        <f>BA25+BA26+BA27+BA29</f>
        <v>0</v>
      </c>
      <c r="BB24" s="250">
        <v>0</v>
      </c>
      <c r="BC24" s="250">
        <v>0</v>
      </c>
      <c r="BD24" s="250">
        <v>0</v>
      </c>
      <c r="BE24" s="250">
        <f>BE27</f>
        <v>0</v>
      </c>
      <c r="BF24" s="250">
        <v>0</v>
      </c>
      <c r="BG24" s="251" t="s">
        <v>10</v>
      </c>
      <c r="BH24" s="251" t="s">
        <v>10</v>
      </c>
      <c r="BI24" s="251" t="s">
        <v>10</v>
      </c>
      <c r="BJ24" s="252" t="s">
        <v>10</v>
      </c>
      <c r="BK24" s="252">
        <f>BB24-BD24</f>
        <v>0</v>
      </c>
      <c r="BL24" s="251">
        <v>0</v>
      </c>
      <c r="BM24" s="141"/>
      <c r="BN24" s="222" t="s">
        <v>278</v>
      </c>
      <c r="BO24" s="206" t="s">
        <v>10</v>
      </c>
      <c r="BP24" s="206" t="s">
        <v>11</v>
      </c>
      <c r="BQ24" s="250">
        <f>BQ25+BQ26+BQ27+BQ29</f>
        <v>2163.15</v>
      </c>
      <c r="BR24" s="250">
        <v>296.24</v>
      </c>
      <c r="BS24" s="250">
        <v>0</v>
      </c>
      <c r="BT24" s="250">
        <v>0</v>
      </c>
      <c r="BU24" s="250">
        <f>BU27</f>
        <v>0</v>
      </c>
      <c r="BV24" s="250">
        <v>2163.15</v>
      </c>
      <c r="BW24" s="251" t="s">
        <v>10</v>
      </c>
      <c r="BX24" s="251" t="s">
        <v>10</v>
      </c>
      <c r="BY24" s="251" t="s">
        <v>10</v>
      </c>
      <c r="BZ24" s="252" t="s">
        <v>10</v>
      </c>
      <c r="CA24" s="252">
        <f>BR24+BV24-BW30</f>
        <v>296.24000000000024</v>
      </c>
      <c r="CB24" s="251">
        <v>0</v>
      </c>
      <c r="CC24" s="141"/>
      <c r="CD24" s="222" t="s">
        <v>278</v>
      </c>
      <c r="CE24" s="206" t="s">
        <v>10</v>
      </c>
      <c r="CF24" s="206" t="s">
        <v>11</v>
      </c>
      <c r="CG24" s="250">
        <f>CG25++CG26++CG27+CG29</f>
        <v>1000.62</v>
      </c>
      <c r="CH24" s="250">
        <v>0.56</v>
      </c>
      <c r="CI24" s="250">
        <v>0</v>
      </c>
      <c r="CJ24" s="250">
        <v>0</v>
      </c>
      <c r="CK24" s="250">
        <v>0</v>
      </c>
      <c r="CL24" s="250">
        <v>1000.62</v>
      </c>
      <c r="CM24" s="251" t="s">
        <v>10</v>
      </c>
      <c r="CN24" s="250"/>
      <c r="CO24" s="250"/>
      <c r="CP24" s="252" t="s">
        <v>10</v>
      </c>
      <c r="CQ24" s="252">
        <f>CH24+CL24-CM30</f>
        <v>0.5599999999999454</v>
      </c>
      <c r="CR24" s="251">
        <v>0</v>
      </c>
      <c r="CS24" s="141"/>
      <c r="CT24" s="222" t="s">
        <v>278</v>
      </c>
      <c r="CU24" s="206" t="s">
        <v>10</v>
      </c>
      <c r="CV24" s="206" t="s">
        <v>11</v>
      </c>
      <c r="CW24" s="250">
        <f>CW25++CW26+CW27+CW29</f>
        <v>63298.9</v>
      </c>
      <c r="CX24" s="250">
        <v>845</v>
      </c>
      <c r="CY24" s="250">
        <v>0</v>
      </c>
      <c r="CZ24" s="250">
        <v>0</v>
      </c>
      <c r="DA24" s="250">
        <f>DA27</f>
        <v>0</v>
      </c>
      <c r="DB24" s="264">
        <v>63298.9</v>
      </c>
      <c r="DC24" s="251" t="s">
        <v>10</v>
      </c>
      <c r="DD24" s="251" t="s">
        <v>10</v>
      </c>
      <c r="DE24" s="251" t="s">
        <v>10</v>
      </c>
      <c r="DF24" s="252" t="s">
        <v>10</v>
      </c>
      <c r="DG24" s="252">
        <f>CX24+DB24-DC30</f>
        <v>845</v>
      </c>
      <c r="DH24" s="253">
        <v>0</v>
      </c>
      <c r="DI24" s="141"/>
      <c r="DJ24" s="222" t="s">
        <v>278</v>
      </c>
      <c r="DK24" s="206" t="s">
        <v>10</v>
      </c>
      <c r="DL24" s="206" t="s">
        <v>11</v>
      </c>
      <c r="DM24" s="250">
        <f>DM25+DM26+DM27+DM29</f>
        <v>1300.53</v>
      </c>
      <c r="DN24" s="250">
        <v>0</v>
      </c>
      <c r="DO24" s="250">
        <v>0</v>
      </c>
      <c r="DP24" s="250">
        <v>0</v>
      </c>
      <c r="DQ24" s="250">
        <f>DQ27</f>
        <v>0</v>
      </c>
      <c r="DR24" s="250">
        <v>1300.53</v>
      </c>
      <c r="DS24" s="251" t="s">
        <v>10</v>
      </c>
      <c r="DT24" s="251" t="s">
        <v>10</v>
      </c>
      <c r="DU24" s="251" t="s">
        <v>10</v>
      </c>
      <c r="DV24" s="252" t="s">
        <v>10</v>
      </c>
      <c r="DW24" s="252">
        <f>DN24+DP24+DR24-DS30</f>
        <v>0</v>
      </c>
      <c r="DX24" s="253">
        <v>0</v>
      </c>
      <c r="DY24" s="140"/>
      <c r="DZ24" s="222" t="s">
        <v>278</v>
      </c>
      <c r="EA24" s="206" t="s">
        <v>10</v>
      </c>
      <c r="EB24" s="206" t="s">
        <v>11</v>
      </c>
      <c r="EC24" s="250">
        <f>EC25+EC26+EC27+EC29</f>
        <v>0</v>
      </c>
      <c r="ED24" s="250">
        <v>0</v>
      </c>
      <c r="EE24" s="250">
        <v>0</v>
      </c>
      <c r="EF24" s="250">
        <v>0</v>
      </c>
      <c r="EG24" s="250">
        <f>EG27</f>
        <v>0</v>
      </c>
      <c r="EH24" s="250">
        <v>0</v>
      </c>
      <c r="EI24" s="251" t="s">
        <v>10</v>
      </c>
      <c r="EJ24" s="251" t="s">
        <v>10</v>
      </c>
      <c r="EK24" s="251" t="s">
        <v>10</v>
      </c>
      <c r="EL24" s="252" t="s">
        <v>10</v>
      </c>
      <c r="EM24" s="252">
        <f>ED24+EF24+EH24-EI30</f>
        <v>0</v>
      </c>
      <c r="EN24" s="253">
        <f>ED24+EH24-EI30</f>
        <v>0</v>
      </c>
      <c r="EO24" s="222" t="s">
        <v>278</v>
      </c>
      <c r="EP24" s="206" t="s">
        <v>10</v>
      </c>
      <c r="EQ24" s="206" t="s">
        <v>11</v>
      </c>
      <c r="ER24" s="250">
        <f>ER25+ER26+ER27+ER29</f>
        <v>0</v>
      </c>
      <c r="ES24" s="250">
        <v>10.03</v>
      </c>
      <c r="ET24" s="250">
        <v>0</v>
      </c>
      <c r="EU24" s="250">
        <v>0</v>
      </c>
      <c r="EV24" s="250">
        <f>EV27</f>
        <v>0</v>
      </c>
      <c r="EW24" s="250">
        <v>0</v>
      </c>
      <c r="EX24" s="251" t="s">
        <v>10</v>
      </c>
      <c r="EY24" s="251" t="s">
        <v>10</v>
      </c>
      <c r="EZ24" s="251" t="s">
        <v>10</v>
      </c>
      <c r="FA24" s="252" t="s">
        <v>10</v>
      </c>
      <c r="FB24" s="252">
        <f>ES24+EU24+EW24-EX30</f>
        <v>10.03</v>
      </c>
      <c r="FC24" s="253">
        <v>0</v>
      </c>
      <c r="FD24" s="222" t="s">
        <v>278</v>
      </c>
      <c r="FE24" s="206" t="s">
        <v>10</v>
      </c>
      <c r="FF24" s="206" t="s">
        <v>11</v>
      </c>
      <c r="FG24" s="250">
        <f>FG25+FG26+FG27+FG29</f>
        <v>0</v>
      </c>
      <c r="FH24" s="250">
        <v>0</v>
      </c>
      <c r="FI24" s="250">
        <v>0</v>
      </c>
      <c r="FJ24" s="250">
        <v>0</v>
      </c>
      <c r="FK24" s="250">
        <f>FK27</f>
        <v>0</v>
      </c>
      <c r="FL24" s="250"/>
      <c r="FM24" s="251" t="s">
        <v>10</v>
      </c>
      <c r="FN24" s="251" t="s">
        <v>10</v>
      </c>
      <c r="FO24" s="251" t="s">
        <v>10</v>
      </c>
      <c r="FP24" s="252" t="s">
        <v>10</v>
      </c>
      <c r="FQ24" s="252">
        <f>FH24+FJ24+FL24-FM30</f>
        <v>0</v>
      </c>
      <c r="FR24" s="253">
        <v>0</v>
      </c>
      <c r="FS24" s="222" t="s">
        <v>278</v>
      </c>
      <c r="FT24" s="206" t="s">
        <v>10</v>
      </c>
      <c r="FU24" s="206" t="s">
        <v>11</v>
      </c>
      <c r="FV24" s="250">
        <f>FV25+FV26+FV27+FV29</f>
        <v>105761.17</v>
      </c>
      <c r="FW24" s="250">
        <v>34535.37</v>
      </c>
      <c r="FX24" s="250">
        <v>0</v>
      </c>
      <c r="FY24" s="250">
        <v>0</v>
      </c>
      <c r="FZ24" s="250">
        <f>FZ27</f>
        <v>0</v>
      </c>
      <c r="GA24" s="250">
        <v>102382.42</v>
      </c>
      <c r="GB24" s="251" t="s">
        <v>10</v>
      </c>
      <c r="GC24" s="252" t="s">
        <v>10</v>
      </c>
      <c r="GD24" s="252" t="s">
        <v>10</v>
      </c>
      <c r="GE24" s="253">
        <f>FW24+GA24+-GB30</f>
        <v>36520.87999999999</v>
      </c>
      <c r="GF24" s="253">
        <v>0</v>
      </c>
    </row>
    <row r="25" spans="1:188" ht="21.75" customHeight="1">
      <c r="A25" s="207" t="s">
        <v>276</v>
      </c>
      <c r="B25" s="206" t="s">
        <v>10</v>
      </c>
      <c r="C25" s="206" t="s">
        <v>13</v>
      </c>
      <c r="D25" s="269">
        <f>U25+AK25+BA25+BQ25+CG25+CW25+DM25+EC25+ER25+FG25+FV25</f>
        <v>1545242.92</v>
      </c>
      <c r="E25" s="270" t="s">
        <v>10</v>
      </c>
      <c r="F25" s="270" t="s">
        <v>10</v>
      </c>
      <c r="G25" s="269" t="s">
        <v>10</v>
      </c>
      <c r="H25" s="269" t="s">
        <v>10</v>
      </c>
      <c r="I25" s="269">
        <f>I24-I26</f>
        <v>1548574.6199999999</v>
      </c>
      <c r="J25" s="271" t="s">
        <v>10</v>
      </c>
      <c r="K25" s="271" t="s">
        <v>10</v>
      </c>
      <c r="L25" s="271" t="s">
        <v>10</v>
      </c>
      <c r="M25" s="271" t="s">
        <v>10</v>
      </c>
      <c r="N25" s="271" t="s">
        <v>10</v>
      </c>
      <c r="O25" s="271" t="s">
        <v>10</v>
      </c>
      <c r="P25" s="130" t="s">
        <v>10</v>
      </c>
      <c r="Q25" s="130"/>
      <c r="R25" s="207" t="s">
        <v>276</v>
      </c>
      <c r="S25" s="206" t="s">
        <v>10</v>
      </c>
      <c r="T25" s="206" t="s">
        <v>13</v>
      </c>
      <c r="U25" s="254">
        <v>962261.49</v>
      </c>
      <c r="V25" s="255" t="s">
        <v>10</v>
      </c>
      <c r="W25" s="255" t="s">
        <v>10</v>
      </c>
      <c r="X25" s="254" t="s">
        <v>10</v>
      </c>
      <c r="Y25" s="254" t="s">
        <v>10</v>
      </c>
      <c r="Z25" s="255">
        <f>Z24-Z26</f>
        <v>962261.49</v>
      </c>
      <c r="AA25" s="256" t="s">
        <v>10</v>
      </c>
      <c r="AB25" s="256" t="s">
        <v>10</v>
      </c>
      <c r="AC25" s="256" t="s">
        <v>10</v>
      </c>
      <c r="AD25" s="256" t="s">
        <v>10</v>
      </c>
      <c r="AE25" s="256" t="s">
        <v>10</v>
      </c>
      <c r="AF25" s="256" t="s">
        <v>10</v>
      </c>
      <c r="AG25" s="130" t="s">
        <v>10</v>
      </c>
      <c r="AH25" s="207" t="s">
        <v>276</v>
      </c>
      <c r="AI25" s="206" t="s">
        <v>10</v>
      </c>
      <c r="AJ25" s="206" t="s">
        <v>13</v>
      </c>
      <c r="AK25" s="254">
        <v>416714.06</v>
      </c>
      <c r="AL25" s="255" t="s">
        <v>10</v>
      </c>
      <c r="AM25" s="255" t="s">
        <v>10</v>
      </c>
      <c r="AN25" s="254" t="s">
        <v>10</v>
      </c>
      <c r="AO25" s="254" t="s">
        <v>10</v>
      </c>
      <c r="AP25" s="255">
        <f>AP24-AP26</f>
        <v>420045.76</v>
      </c>
      <c r="AQ25" s="256" t="s">
        <v>10</v>
      </c>
      <c r="AR25" s="256" t="s">
        <v>10</v>
      </c>
      <c r="AS25" s="256" t="s">
        <v>10</v>
      </c>
      <c r="AT25" s="256" t="s">
        <v>10</v>
      </c>
      <c r="AU25" s="256" t="s">
        <v>10</v>
      </c>
      <c r="AV25" s="256" t="s">
        <v>10</v>
      </c>
      <c r="AW25" s="130" t="s">
        <v>10</v>
      </c>
      <c r="AX25" s="207" t="s">
        <v>276</v>
      </c>
      <c r="AY25" s="206" t="s">
        <v>10</v>
      </c>
      <c r="AZ25" s="206" t="s">
        <v>13</v>
      </c>
      <c r="BA25" s="254">
        <v>0</v>
      </c>
      <c r="BB25" s="255" t="s">
        <v>10</v>
      </c>
      <c r="BC25" s="255" t="s">
        <v>10</v>
      </c>
      <c r="BD25" s="254" t="s">
        <v>10</v>
      </c>
      <c r="BE25" s="254" t="s">
        <v>10</v>
      </c>
      <c r="BF25" s="255">
        <f>BF24-BF26</f>
        <v>0</v>
      </c>
      <c r="BG25" s="256" t="s">
        <v>10</v>
      </c>
      <c r="BH25" s="256" t="s">
        <v>10</v>
      </c>
      <c r="BI25" s="256" t="s">
        <v>10</v>
      </c>
      <c r="BJ25" s="256" t="s">
        <v>10</v>
      </c>
      <c r="BK25" s="256" t="s">
        <v>10</v>
      </c>
      <c r="BL25" s="256" t="s">
        <v>10</v>
      </c>
      <c r="BM25" s="130" t="s">
        <v>10</v>
      </c>
      <c r="BN25" s="207" t="s">
        <v>276</v>
      </c>
      <c r="BO25" s="206" t="s">
        <v>10</v>
      </c>
      <c r="BP25" s="206" t="s">
        <v>13</v>
      </c>
      <c r="BQ25" s="254">
        <v>2163.15</v>
      </c>
      <c r="BR25" s="255" t="s">
        <v>10</v>
      </c>
      <c r="BS25" s="255" t="s">
        <v>10</v>
      </c>
      <c r="BT25" s="254" t="s">
        <v>10</v>
      </c>
      <c r="BU25" s="254" t="s">
        <v>10</v>
      </c>
      <c r="BV25" s="254">
        <f>BV24-BV26</f>
        <v>2163.15</v>
      </c>
      <c r="BW25" s="256" t="s">
        <v>10</v>
      </c>
      <c r="BX25" s="256" t="s">
        <v>10</v>
      </c>
      <c r="BY25" s="256" t="s">
        <v>10</v>
      </c>
      <c r="BZ25" s="256" t="s">
        <v>10</v>
      </c>
      <c r="CA25" s="256" t="s">
        <v>10</v>
      </c>
      <c r="CB25" s="256" t="s">
        <v>10</v>
      </c>
      <c r="CC25" s="130" t="s">
        <v>10</v>
      </c>
      <c r="CD25" s="207" t="s">
        <v>276</v>
      </c>
      <c r="CE25" s="206" t="s">
        <v>10</v>
      </c>
      <c r="CF25" s="206" t="s">
        <v>13</v>
      </c>
      <c r="CG25" s="254">
        <v>1000.62</v>
      </c>
      <c r="CH25" s="255" t="s">
        <v>10</v>
      </c>
      <c r="CI25" s="255" t="s">
        <v>10</v>
      </c>
      <c r="CJ25" s="254" t="s">
        <v>10</v>
      </c>
      <c r="CK25" s="254" t="s">
        <v>10</v>
      </c>
      <c r="CL25" s="255">
        <f>CL24-CL26</f>
        <v>1000.62</v>
      </c>
      <c r="CM25" s="256" t="s">
        <v>10</v>
      </c>
      <c r="CN25" s="256" t="s">
        <v>10</v>
      </c>
      <c r="CO25" s="256" t="s">
        <v>10</v>
      </c>
      <c r="CP25" s="256" t="s">
        <v>10</v>
      </c>
      <c r="CQ25" s="256" t="s">
        <v>10</v>
      </c>
      <c r="CR25" s="256" t="s">
        <v>10</v>
      </c>
      <c r="CS25" s="130" t="s">
        <v>10</v>
      </c>
      <c r="CT25" s="207" t="s">
        <v>276</v>
      </c>
      <c r="CU25" s="206" t="s">
        <v>10</v>
      </c>
      <c r="CV25" s="206" t="s">
        <v>13</v>
      </c>
      <c r="CW25" s="254">
        <v>63298.9</v>
      </c>
      <c r="CX25" s="255" t="s">
        <v>10</v>
      </c>
      <c r="CY25" s="255" t="s">
        <v>10</v>
      </c>
      <c r="CZ25" s="254" t="s">
        <v>10</v>
      </c>
      <c r="DA25" s="254" t="s">
        <v>10</v>
      </c>
      <c r="DB25" s="265">
        <f>DB24-DB26</f>
        <v>63298.9</v>
      </c>
      <c r="DC25" s="256" t="s">
        <v>10</v>
      </c>
      <c r="DD25" s="256" t="s">
        <v>10</v>
      </c>
      <c r="DE25" s="256" t="s">
        <v>10</v>
      </c>
      <c r="DF25" s="256" t="s">
        <v>10</v>
      </c>
      <c r="DG25" s="256" t="s">
        <v>10</v>
      </c>
      <c r="DH25" s="256" t="s">
        <v>10</v>
      </c>
      <c r="DI25" s="130" t="s">
        <v>10</v>
      </c>
      <c r="DJ25" s="207" t="s">
        <v>276</v>
      </c>
      <c r="DK25" s="206" t="s">
        <v>10</v>
      </c>
      <c r="DL25" s="206" t="s">
        <v>13</v>
      </c>
      <c r="DM25" s="254">
        <v>1300.53</v>
      </c>
      <c r="DN25" s="255" t="s">
        <v>10</v>
      </c>
      <c r="DO25" s="255" t="s">
        <v>10</v>
      </c>
      <c r="DP25" s="254" t="s">
        <v>10</v>
      </c>
      <c r="DQ25" s="254" t="s">
        <v>10</v>
      </c>
      <c r="DR25" s="254">
        <f>DR24</f>
        <v>1300.53</v>
      </c>
      <c r="DS25" s="256" t="s">
        <v>10</v>
      </c>
      <c r="DT25" s="256" t="s">
        <v>10</v>
      </c>
      <c r="DU25" s="256" t="s">
        <v>10</v>
      </c>
      <c r="DV25" s="256" t="s">
        <v>10</v>
      </c>
      <c r="DW25" s="256" t="s">
        <v>10</v>
      </c>
      <c r="DX25" s="256" t="s">
        <v>10</v>
      </c>
      <c r="DY25" s="137" t="s">
        <v>10</v>
      </c>
      <c r="DZ25" s="207" t="s">
        <v>276</v>
      </c>
      <c r="EA25" s="206" t="s">
        <v>10</v>
      </c>
      <c r="EB25" s="206" t="s">
        <v>13</v>
      </c>
      <c r="EC25" s="254">
        <v>0</v>
      </c>
      <c r="ED25" s="255" t="s">
        <v>10</v>
      </c>
      <c r="EE25" s="255" t="s">
        <v>10</v>
      </c>
      <c r="EF25" s="254" t="s">
        <v>10</v>
      </c>
      <c r="EG25" s="254" t="s">
        <v>10</v>
      </c>
      <c r="EH25" s="254">
        <f>EH24-EH26</f>
        <v>0</v>
      </c>
      <c r="EI25" s="256" t="s">
        <v>10</v>
      </c>
      <c r="EJ25" s="256" t="s">
        <v>10</v>
      </c>
      <c r="EK25" s="256" t="s">
        <v>10</v>
      </c>
      <c r="EL25" s="256" t="s">
        <v>10</v>
      </c>
      <c r="EM25" s="256" t="s">
        <v>10</v>
      </c>
      <c r="EN25" s="256" t="s">
        <v>10</v>
      </c>
      <c r="EO25" s="207" t="s">
        <v>276</v>
      </c>
      <c r="EP25" s="206" t="s">
        <v>10</v>
      </c>
      <c r="EQ25" s="206" t="s">
        <v>13</v>
      </c>
      <c r="ER25" s="254">
        <v>0</v>
      </c>
      <c r="ES25" s="255" t="s">
        <v>10</v>
      </c>
      <c r="ET25" s="255" t="s">
        <v>10</v>
      </c>
      <c r="EU25" s="254" t="s">
        <v>10</v>
      </c>
      <c r="EV25" s="254" t="s">
        <v>10</v>
      </c>
      <c r="EW25" s="254">
        <f>EW24-EW26</f>
        <v>0</v>
      </c>
      <c r="EX25" s="256" t="s">
        <v>10</v>
      </c>
      <c r="EY25" s="256" t="s">
        <v>10</v>
      </c>
      <c r="EZ25" s="256" t="s">
        <v>10</v>
      </c>
      <c r="FA25" s="256" t="s">
        <v>10</v>
      </c>
      <c r="FB25" s="256" t="s">
        <v>10</v>
      </c>
      <c r="FC25" s="256" t="s">
        <v>10</v>
      </c>
      <c r="FD25" s="207" t="s">
        <v>276</v>
      </c>
      <c r="FE25" s="206" t="s">
        <v>10</v>
      </c>
      <c r="FF25" s="206" t="s">
        <v>13</v>
      </c>
      <c r="FG25" s="254"/>
      <c r="FH25" s="255" t="s">
        <v>10</v>
      </c>
      <c r="FI25" s="255" t="s">
        <v>10</v>
      </c>
      <c r="FJ25" s="254" t="s">
        <v>10</v>
      </c>
      <c r="FK25" s="254" t="s">
        <v>10</v>
      </c>
      <c r="FL25" s="254">
        <f>FL24-FL26</f>
        <v>0</v>
      </c>
      <c r="FM25" s="256" t="s">
        <v>10</v>
      </c>
      <c r="FN25" s="256" t="s">
        <v>10</v>
      </c>
      <c r="FO25" s="256" t="s">
        <v>10</v>
      </c>
      <c r="FP25" s="256" t="s">
        <v>10</v>
      </c>
      <c r="FQ25" s="256" t="s">
        <v>10</v>
      </c>
      <c r="FR25" s="256" t="s">
        <v>10</v>
      </c>
      <c r="FS25" s="207" t="s">
        <v>276</v>
      </c>
      <c r="FT25" s="206" t="s">
        <v>10</v>
      </c>
      <c r="FU25" s="206" t="s">
        <v>13</v>
      </c>
      <c r="FV25" s="254">
        <v>98504.17</v>
      </c>
      <c r="FW25" s="255" t="s">
        <v>10</v>
      </c>
      <c r="FX25" s="255" t="s">
        <v>10</v>
      </c>
      <c r="FY25" s="254" t="s">
        <v>10</v>
      </c>
      <c r="FZ25" s="254" t="s">
        <v>10</v>
      </c>
      <c r="GA25" s="254">
        <f>GA24-GA26</f>
        <v>98504.17</v>
      </c>
      <c r="GB25" s="256" t="s">
        <v>10</v>
      </c>
      <c r="GC25" s="256" t="s">
        <v>10</v>
      </c>
      <c r="GD25" s="256" t="s">
        <v>10</v>
      </c>
      <c r="GE25" s="256" t="s">
        <v>10</v>
      </c>
      <c r="GF25" s="256" t="s">
        <v>10</v>
      </c>
    </row>
    <row r="26" spans="1:188" ht="73.5" customHeight="1">
      <c r="A26" s="302" t="s">
        <v>314</v>
      </c>
      <c r="B26" s="206" t="s">
        <v>10</v>
      </c>
      <c r="C26" s="206" t="s">
        <v>15</v>
      </c>
      <c r="D26" s="269">
        <f>U26+AK26+BA26+BQ26+CG26+CW26+DM26+EC26+ER26+FG26+FV26</f>
        <v>495</v>
      </c>
      <c r="E26" s="270" t="s">
        <v>10</v>
      </c>
      <c r="F26" s="270" t="s">
        <v>10</v>
      </c>
      <c r="G26" s="269" t="s">
        <v>10</v>
      </c>
      <c r="H26" s="269" t="s">
        <v>10</v>
      </c>
      <c r="I26" s="269">
        <f>Z26+AP26+BF26+BV26+CL26+DB26+DR26+EH26+EW26+FL26+GA26</f>
        <v>3878.25</v>
      </c>
      <c r="J26" s="271" t="s">
        <v>10</v>
      </c>
      <c r="K26" s="271" t="s">
        <v>10</v>
      </c>
      <c r="L26" s="271" t="s">
        <v>10</v>
      </c>
      <c r="M26" s="271" t="s">
        <v>10</v>
      </c>
      <c r="N26" s="271" t="s">
        <v>10</v>
      </c>
      <c r="O26" s="271" t="s">
        <v>10</v>
      </c>
      <c r="P26" s="130" t="s">
        <v>10</v>
      </c>
      <c r="Q26" s="130"/>
      <c r="R26" s="302" t="s">
        <v>314</v>
      </c>
      <c r="S26" s="206" t="s">
        <v>10</v>
      </c>
      <c r="T26" s="206" t="s">
        <v>15</v>
      </c>
      <c r="U26" s="254">
        <v>0</v>
      </c>
      <c r="V26" s="255" t="s">
        <v>10</v>
      </c>
      <c r="W26" s="255" t="s">
        <v>10</v>
      </c>
      <c r="X26" s="254" t="s">
        <v>10</v>
      </c>
      <c r="Y26" s="254" t="s">
        <v>10</v>
      </c>
      <c r="Z26" s="255">
        <v>0</v>
      </c>
      <c r="AA26" s="256" t="s">
        <v>10</v>
      </c>
      <c r="AB26" s="256" t="s">
        <v>10</v>
      </c>
      <c r="AC26" s="256" t="s">
        <v>10</v>
      </c>
      <c r="AD26" s="256" t="s">
        <v>10</v>
      </c>
      <c r="AE26" s="256" t="s">
        <v>10</v>
      </c>
      <c r="AF26" s="256" t="s">
        <v>10</v>
      </c>
      <c r="AG26" s="130" t="s">
        <v>10</v>
      </c>
      <c r="AH26" s="302" t="s">
        <v>314</v>
      </c>
      <c r="AI26" s="206" t="s">
        <v>10</v>
      </c>
      <c r="AJ26" s="206" t="s">
        <v>15</v>
      </c>
      <c r="AK26" s="254">
        <v>0</v>
      </c>
      <c r="AL26" s="255" t="s">
        <v>10</v>
      </c>
      <c r="AM26" s="255" t="s">
        <v>10</v>
      </c>
      <c r="AN26" s="254" t="s">
        <v>10</v>
      </c>
      <c r="AO26" s="254" t="s">
        <v>10</v>
      </c>
      <c r="AP26" s="254"/>
      <c r="AQ26" s="256" t="s">
        <v>10</v>
      </c>
      <c r="AR26" s="256" t="s">
        <v>10</v>
      </c>
      <c r="AS26" s="256" t="s">
        <v>10</v>
      </c>
      <c r="AT26" s="256" t="s">
        <v>10</v>
      </c>
      <c r="AU26" s="256" t="s">
        <v>10</v>
      </c>
      <c r="AV26" s="256" t="s">
        <v>10</v>
      </c>
      <c r="AW26" s="130" t="s">
        <v>10</v>
      </c>
      <c r="AX26" s="302" t="s">
        <v>314</v>
      </c>
      <c r="AY26" s="206" t="s">
        <v>10</v>
      </c>
      <c r="AZ26" s="206" t="s">
        <v>15</v>
      </c>
      <c r="BA26" s="254">
        <v>0</v>
      </c>
      <c r="BB26" s="255" t="s">
        <v>10</v>
      </c>
      <c r="BC26" s="255" t="s">
        <v>10</v>
      </c>
      <c r="BD26" s="254" t="s">
        <v>10</v>
      </c>
      <c r="BE26" s="254" t="s">
        <v>10</v>
      </c>
      <c r="BF26" s="254">
        <v>0</v>
      </c>
      <c r="BG26" s="256" t="s">
        <v>10</v>
      </c>
      <c r="BH26" s="256" t="s">
        <v>10</v>
      </c>
      <c r="BI26" s="256" t="s">
        <v>10</v>
      </c>
      <c r="BJ26" s="256" t="s">
        <v>10</v>
      </c>
      <c r="BK26" s="256" t="s">
        <v>10</v>
      </c>
      <c r="BL26" s="256" t="s">
        <v>10</v>
      </c>
      <c r="BM26" s="130" t="s">
        <v>10</v>
      </c>
      <c r="BN26" s="302" t="s">
        <v>314</v>
      </c>
      <c r="BO26" s="206" t="s">
        <v>10</v>
      </c>
      <c r="BP26" s="206" t="s">
        <v>15</v>
      </c>
      <c r="BQ26" s="254">
        <v>0</v>
      </c>
      <c r="BR26" s="255" t="s">
        <v>10</v>
      </c>
      <c r="BS26" s="255" t="s">
        <v>10</v>
      </c>
      <c r="BT26" s="254" t="s">
        <v>10</v>
      </c>
      <c r="BU26" s="254" t="s">
        <v>10</v>
      </c>
      <c r="BV26" s="255">
        <v>0</v>
      </c>
      <c r="BW26" s="256" t="s">
        <v>10</v>
      </c>
      <c r="BX26" s="256" t="s">
        <v>10</v>
      </c>
      <c r="BY26" s="256" t="s">
        <v>10</v>
      </c>
      <c r="BZ26" s="256" t="s">
        <v>10</v>
      </c>
      <c r="CA26" s="256" t="s">
        <v>10</v>
      </c>
      <c r="CB26" s="256" t="s">
        <v>10</v>
      </c>
      <c r="CC26" s="130" t="s">
        <v>10</v>
      </c>
      <c r="CD26" s="302" t="s">
        <v>314</v>
      </c>
      <c r="CE26" s="206" t="s">
        <v>10</v>
      </c>
      <c r="CF26" s="206" t="s">
        <v>15</v>
      </c>
      <c r="CG26" s="254">
        <v>0</v>
      </c>
      <c r="CH26" s="255" t="s">
        <v>10</v>
      </c>
      <c r="CI26" s="255" t="s">
        <v>10</v>
      </c>
      <c r="CJ26" s="254" t="s">
        <v>10</v>
      </c>
      <c r="CK26" s="254" t="s">
        <v>10</v>
      </c>
      <c r="CL26" s="255">
        <v>0</v>
      </c>
      <c r="CM26" s="256" t="s">
        <v>10</v>
      </c>
      <c r="CN26" s="256" t="s">
        <v>10</v>
      </c>
      <c r="CO26" s="256" t="s">
        <v>10</v>
      </c>
      <c r="CP26" s="256" t="s">
        <v>10</v>
      </c>
      <c r="CQ26" s="256" t="s">
        <v>10</v>
      </c>
      <c r="CR26" s="256" t="s">
        <v>10</v>
      </c>
      <c r="CS26" s="130" t="s">
        <v>10</v>
      </c>
      <c r="CT26" s="302" t="s">
        <v>314</v>
      </c>
      <c r="CU26" s="206" t="s">
        <v>10</v>
      </c>
      <c r="CV26" s="206" t="s">
        <v>15</v>
      </c>
      <c r="CW26" s="254">
        <v>0</v>
      </c>
      <c r="CX26" s="255" t="s">
        <v>10</v>
      </c>
      <c r="CY26" s="255" t="s">
        <v>10</v>
      </c>
      <c r="CZ26" s="254" t="s">
        <v>10</v>
      </c>
      <c r="DA26" s="254" t="s">
        <v>10</v>
      </c>
      <c r="DB26" s="255"/>
      <c r="DC26" s="256" t="s">
        <v>10</v>
      </c>
      <c r="DD26" s="256" t="s">
        <v>10</v>
      </c>
      <c r="DE26" s="256" t="s">
        <v>10</v>
      </c>
      <c r="DF26" s="256" t="s">
        <v>10</v>
      </c>
      <c r="DG26" s="256" t="s">
        <v>10</v>
      </c>
      <c r="DH26" s="256" t="s">
        <v>10</v>
      </c>
      <c r="DI26" s="130" t="s">
        <v>10</v>
      </c>
      <c r="DJ26" s="302" t="s">
        <v>314</v>
      </c>
      <c r="DK26" s="206" t="s">
        <v>10</v>
      </c>
      <c r="DL26" s="206" t="s">
        <v>15</v>
      </c>
      <c r="DM26" s="254">
        <v>0</v>
      </c>
      <c r="DN26" s="255" t="s">
        <v>10</v>
      </c>
      <c r="DO26" s="255" t="s">
        <v>10</v>
      </c>
      <c r="DP26" s="254" t="s">
        <v>10</v>
      </c>
      <c r="DQ26" s="254" t="s">
        <v>10</v>
      </c>
      <c r="DR26" s="255">
        <v>0</v>
      </c>
      <c r="DS26" s="256" t="s">
        <v>10</v>
      </c>
      <c r="DT26" s="256" t="s">
        <v>10</v>
      </c>
      <c r="DU26" s="256" t="s">
        <v>10</v>
      </c>
      <c r="DV26" s="256" t="s">
        <v>10</v>
      </c>
      <c r="DW26" s="256" t="s">
        <v>10</v>
      </c>
      <c r="DX26" s="256" t="s">
        <v>10</v>
      </c>
      <c r="DY26" s="137" t="s">
        <v>10</v>
      </c>
      <c r="DZ26" s="302" t="s">
        <v>314</v>
      </c>
      <c r="EA26" s="206" t="s">
        <v>10</v>
      </c>
      <c r="EB26" s="206" t="s">
        <v>15</v>
      </c>
      <c r="EC26" s="254">
        <v>0</v>
      </c>
      <c r="ED26" s="255" t="s">
        <v>10</v>
      </c>
      <c r="EE26" s="255" t="s">
        <v>10</v>
      </c>
      <c r="EF26" s="254" t="s">
        <v>10</v>
      </c>
      <c r="EG26" s="254" t="s">
        <v>10</v>
      </c>
      <c r="EH26" s="255">
        <v>0</v>
      </c>
      <c r="EI26" s="256" t="s">
        <v>10</v>
      </c>
      <c r="EJ26" s="256" t="s">
        <v>10</v>
      </c>
      <c r="EK26" s="256" t="s">
        <v>10</v>
      </c>
      <c r="EL26" s="256" t="s">
        <v>10</v>
      </c>
      <c r="EM26" s="256" t="s">
        <v>10</v>
      </c>
      <c r="EN26" s="256" t="s">
        <v>10</v>
      </c>
      <c r="EO26" s="302" t="s">
        <v>314</v>
      </c>
      <c r="EP26" s="206" t="s">
        <v>10</v>
      </c>
      <c r="EQ26" s="206" t="s">
        <v>15</v>
      </c>
      <c r="ER26" s="254">
        <v>0</v>
      </c>
      <c r="ES26" s="255" t="s">
        <v>10</v>
      </c>
      <c r="ET26" s="255" t="s">
        <v>10</v>
      </c>
      <c r="EU26" s="254" t="s">
        <v>10</v>
      </c>
      <c r="EV26" s="254" t="s">
        <v>10</v>
      </c>
      <c r="EW26" s="255">
        <v>0</v>
      </c>
      <c r="EX26" s="256" t="s">
        <v>10</v>
      </c>
      <c r="EY26" s="256" t="s">
        <v>10</v>
      </c>
      <c r="EZ26" s="256" t="s">
        <v>10</v>
      </c>
      <c r="FA26" s="256" t="s">
        <v>10</v>
      </c>
      <c r="FB26" s="256" t="s">
        <v>10</v>
      </c>
      <c r="FC26" s="256" t="s">
        <v>10</v>
      </c>
      <c r="FD26" s="302" t="s">
        <v>314</v>
      </c>
      <c r="FE26" s="206" t="s">
        <v>10</v>
      </c>
      <c r="FF26" s="206" t="s">
        <v>15</v>
      </c>
      <c r="FG26" s="254">
        <v>0</v>
      </c>
      <c r="FH26" s="255" t="s">
        <v>10</v>
      </c>
      <c r="FI26" s="255" t="s">
        <v>10</v>
      </c>
      <c r="FJ26" s="254" t="s">
        <v>10</v>
      </c>
      <c r="FK26" s="254" t="s">
        <v>10</v>
      </c>
      <c r="FL26" s="255">
        <v>0</v>
      </c>
      <c r="FM26" s="256" t="s">
        <v>10</v>
      </c>
      <c r="FN26" s="256" t="s">
        <v>10</v>
      </c>
      <c r="FO26" s="256" t="s">
        <v>10</v>
      </c>
      <c r="FP26" s="256" t="s">
        <v>10</v>
      </c>
      <c r="FQ26" s="256" t="s">
        <v>10</v>
      </c>
      <c r="FR26" s="256" t="s">
        <v>10</v>
      </c>
      <c r="FS26" s="302" t="s">
        <v>314</v>
      </c>
      <c r="FT26" s="206" t="s">
        <v>10</v>
      </c>
      <c r="FU26" s="206" t="s">
        <v>15</v>
      </c>
      <c r="FV26" s="254">
        <v>495</v>
      </c>
      <c r="FW26" s="255" t="s">
        <v>10</v>
      </c>
      <c r="FX26" s="255" t="s">
        <v>10</v>
      </c>
      <c r="FY26" s="254" t="s">
        <v>10</v>
      </c>
      <c r="FZ26" s="254" t="s">
        <v>10</v>
      </c>
      <c r="GA26" s="255">
        <v>3878.25</v>
      </c>
      <c r="GB26" s="256" t="s">
        <v>10</v>
      </c>
      <c r="GC26" s="256" t="s">
        <v>10</v>
      </c>
      <c r="GD26" s="256" t="s">
        <v>10</v>
      </c>
      <c r="GE26" s="256" t="s">
        <v>10</v>
      </c>
      <c r="GF26" s="256" t="s">
        <v>10</v>
      </c>
    </row>
    <row r="27" spans="1:188" ht="144" customHeight="1">
      <c r="A27" s="330" t="s">
        <v>410</v>
      </c>
      <c r="B27" s="274" t="s">
        <v>10</v>
      </c>
      <c r="C27" s="274" t="s">
        <v>17</v>
      </c>
      <c r="D27" s="269">
        <f>U27+AK27+BA27+BQ27+CG27+CW27+DM27+EC27+ER27+FG27+FV27</f>
        <v>0</v>
      </c>
      <c r="E27" s="270" t="s">
        <v>10</v>
      </c>
      <c r="F27" s="270" t="s">
        <v>10</v>
      </c>
      <c r="G27" s="270" t="s">
        <v>10</v>
      </c>
      <c r="H27" s="269">
        <v>0</v>
      </c>
      <c r="I27" s="269">
        <v>0</v>
      </c>
      <c r="J27" s="271" t="s">
        <v>10</v>
      </c>
      <c r="K27" s="271" t="s">
        <v>10</v>
      </c>
      <c r="L27" s="271" t="s">
        <v>10</v>
      </c>
      <c r="M27" s="271" t="s">
        <v>10</v>
      </c>
      <c r="N27" s="271" t="s">
        <v>10</v>
      </c>
      <c r="O27" s="271" t="s">
        <v>10</v>
      </c>
      <c r="P27" s="130"/>
      <c r="Q27" s="130"/>
      <c r="R27" s="330" t="s">
        <v>410</v>
      </c>
      <c r="S27" s="274" t="s">
        <v>10</v>
      </c>
      <c r="T27" s="274" t="s">
        <v>17</v>
      </c>
      <c r="U27" s="254">
        <v>0</v>
      </c>
      <c r="V27" s="270" t="s">
        <v>10</v>
      </c>
      <c r="W27" s="270" t="s">
        <v>10</v>
      </c>
      <c r="X27" s="269" t="s">
        <v>10</v>
      </c>
      <c r="Y27" s="269">
        <v>0</v>
      </c>
      <c r="Z27" s="270">
        <v>0</v>
      </c>
      <c r="AA27" s="269" t="s">
        <v>10</v>
      </c>
      <c r="AB27" s="269" t="s">
        <v>10</v>
      </c>
      <c r="AC27" s="269" t="s">
        <v>10</v>
      </c>
      <c r="AD27" s="269" t="s">
        <v>10</v>
      </c>
      <c r="AE27" s="269" t="s">
        <v>10</v>
      </c>
      <c r="AF27" s="269" t="s">
        <v>10</v>
      </c>
      <c r="AG27" s="130"/>
      <c r="AH27" s="330" t="s">
        <v>410</v>
      </c>
      <c r="AI27" s="274" t="s">
        <v>10</v>
      </c>
      <c r="AJ27" s="274" t="s">
        <v>17</v>
      </c>
      <c r="AK27" s="269">
        <v>0</v>
      </c>
      <c r="AL27" s="270" t="s">
        <v>10</v>
      </c>
      <c r="AM27" s="270" t="s">
        <v>10</v>
      </c>
      <c r="AN27" s="269" t="s">
        <v>10</v>
      </c>
      <c r="AO27" s="269">
        <v>0</v>
      </c>
      <c r="AP27" s="269">
        <v>0</v>
      </c>
      <c r="AQ27" s="271" t="s">
        <v>10</v>
      </c>
      <c r="AR27" s="271" t="s">
        <v>10</v>
      </c>
      <c r="AS27" s="271" t="s">
        <v>10</v>
      </c>
      <c r="AT27" s="271" t="s">
        <v>10</v>
      </c>
      <c r="AU27" s="271" t="s">
        <v>10</v>
      </c>
      <c r="AV27" s="271" t="s">
        <v>10</v>
      </c>
      <c r="AW27" s="130"/>
      <c r="AX27" s="330" t="s">
        <v>410</v>
      </c>
      <c r="AY27" s="274" t="s">
        <v>10</v>
      </c>
      <c r="AZ27" s="274" t="s">
        <v>17</v>
      </c>
      <c r="BA27" s="269">
        <v>0</v>
      </c>
      <c r="BB27" s="270" t="s">
        <v>10</v>
      </c>
      <c r="BC27" s="270" t="s">
        <v>10</v>
      </c>
      <c r="BD27" s="269" t="s">
        <v>10</v>
      </c>
      <c r="BE27" s="269">
        <v>0</v>
      </c>
      <c r="BF27" s="269">
        <v>0</v>
      </c>
      <c r="BG27" s="271" t="s">
        <v>10</v>
      </c>
      <c r="BH27" s="271" t="s">
        <v>10</v>
      </c>
      <c r="BI27" s="271" t="s">
        <v>10</v>
      </c>
      <c r="BJ27" s="271" t="s">
        <v>10</v>
      </c>
      <c r="BK27" s="271" t="s">
        <v>10</v>
      </c>
      <c r="BL27" s="271" t="s">
        <v>10</v>
      </c>
      <c r="BM27" s="130"/>
      <c r="BN27" s="330" t="s">
        <v>410</v>
      </c>
      <c r="BO27" s="274" t="s">
        <v>10</v>
      </c>
      <c r="BP27" s="274" t="s">
        <v>17</v>
      </c>
      <c r="BQ27" s="254">
        <v>0</v>
      </c>
      <c r="BR27" s="270" t="s">
        <v>10</v>
      </c>
      <c r="BS27" s="270" t="s">
        <v>10</v>
      </c>
      <c r="BT27" s="269" t="s">
        <v>10</v>
      </c>
      <c r="BU27" s="269">
        <v>0</v>
      </c>
      <c r="BV27" s="270">
        <v>0</v>
      </c>
      <c r="BW27" s="271" t="s">
        <v>10</v>
      </c>
      <c r="BX27" s="271" t="s">
        <v>10</v>
      </c>
      <c r="BY27" s="271" t="s">
        <v>10</v>
      </c>
      <c r="BZ27" s="271" t="s">
        <v>10</v>
      </c>
      <c r="CA27" s="271" t="s">
        <v>10</v>
      </c>
      <c r="CB27" s="271" t="s">
        <v>10</v>
      </c>
      <c r="CC27" s="130"/>
      <c r="CD27" s="330" t="s">
        <v>410</v>
      </c>
      <c r="CE27" s="274" t="s">
        <v>10</v>
      </c>
      <c r="CF27" s="274" t="s">
        <v>17</v>
      </c>
      <c r="CG27" s="269">
        <v>0</v>
      </c>
      <c r="CH27" s="270" t="s">
        <v>10</v>
      </c>
      <c r="CI27" s="270" t="s">
        <v>10</v>
      </c>
      <c r="CJ27" s="269" t="s">
        <v>10</v>
      </c>
      <c r="CK27" s="269">
        <v>0</v>
      </c>
      <c r="CL27" s="270">
        <v>0</v>
      </c>
      <c r="CM27" s="271" t="s">
        <v>10</v>
      </c>
      <c r="CN27" s="271" t="s">
        <v>10</v>
      </c>
      <c r="CO27" s="271" t="s">
        <v>10</v>
      </c>
      <c r="CP27" s="271" t="s">
        <v>10</v>
      </c>
      <c r="CQ27" s="271" t="s">
        <v>10</v>
      </c>
      <c r="CR27" s="271" t="s">
        <v>10</v>
      </c>
      <c r="CS27" s="130"/>
      <c r="CT27" s="330" t="s">
        <v>410</v>
      </c>
      <c r="CU27" s="274" t="s">
        <v>10</v>
      </c>
      <c r="CV27" s="274" t="s">
        <v>17</v>
      </c>
      <c r="CW27" s="269">
        <v>0</v>
      </c>
      <c r="CX27" s="270" t="s">
        <v>10</v>
      </c>
      <c r="CY27" s="270" t="s">
        <v>10</v>
      </c>
      <c r="CZ27" s="269" t="s">
        <v>10</v>
      </c>
      <c r="DA27" s="269">
        <v>0</v>
      </c>
      <c r="DB27" s="270">
        <v>0</v>
      </c>
      <c r="DC27" s="271" t="s">
        <v>10</v>
      </c>
      <c r="DD27" s="271" t="s">
        <v>10</v>
      </c>
      <c r="DE27" s="271" t="s">
        <v>10</v>
      </c>
      <c r="DF27" s="271" t="s">
        <v>10</v>
      </c>
      <c r="DG27" s="271" t="s">
        <v>10</v>
      </c>
      <c r="DH27" s="271" t="s">
        <v>10</v>
      </c>
      <c r="DI27" s="130"/>
      <c r="DJ27" s="330" t="s">
        <v>410</v>
      </c>
      <c r="DK27" s="274" t="s">
        <v>10</v>
      </c>
      <c r="DL27" s="274" t="s">
        <v>17</v>
      </c>
      <c r="DM27" s="269">
        <v>0</v>
      </c>
      <c r="DN27" s="270" t="s">
        <v>10</v>
      </c>
      <c r="DO27" s="270" t="s">
        <v>10</v>
      </c>
      <c r="DP27" s="269" t="s">
        <v>10</v>
      </c>
      <c r="DQ27" s="269">
        <v>0</v>
      </c>
      <c r="DR27" s="270">
        <v>0</v>
      </c>
      <c r="DS27" s="271" t="s">
        <v>10</v>
      </c>
      <c r="DT27" s="271" t="s">
        <v>10</v>
      </c>
      <c r="DU27" s="271" t="s">
        <v>10</v>
      </c>
      <c r="DV27" s="271" t="s">
        <v>10</v>
      </c>
      <c r="DW27" s="271" t="s">
        <v>10</v>
      </c>
      <c r="DX27" s="271" t="s">
        <v>10</v>
      </c>
      <c r="DY27" s="137"/>
      <c r="DZ27" s="330" t="s">
        <v>410</v>
      </c>
      <c r="EA27" s="274" t="s">
        <v>10</v>
      </c>
      <c r="EB27" s="274" t="s">
        <v>17</v>
      </c>
      <c r="EC27" s="269">
        <v>0</v>
      </c>
      <c r="ED27" s="270" t="s">
        <v>10</v>
      </c>
      <c r="EE27" s="270" t="s">
        <v>10</v>
      </c>
      <c r="EF27" s="269" t="s">
        <v>10</v>
      </c>
      <c r="EG27" s="269">
        <v>0</v>
      </c>
      <c r="EH27" s="270">
        <v>0</v>
      </c>
      <c r="EI27" s="271" t="s">
        <v>10</v>
      </c>
      <c r="EJ27" s="271" t="s">
        <v>10</v>
      </c>
      <c r="EK27" s="271" t="s">
        <v>10</v>
      </c>
      <c r="EL27" s="271" t="s">
        <v>10</v>
      </c>
      <c r="EM27" s="271" t="s">
        <v>10</v>
      </c>
      <c r="EN27" s="271" t="s">
        <v>10</v>
      </c>
      <c r="EO27" s="330" t="s">
        <v>410</v>
      </c>
      <c r="EP27" s="274" t="s">
        <v>10</v>
      </c>
      <c r="EQ27" s="274" t="s">
        <v>17</v>
      </c>
      <c r="ER27" s="269">
        <v>0</v>
      </c>
      <c r="ES27" s="270" t="s">
        <v>10</v>
      </c>
      <c r="ET27" s="270" t="s">
        <v>10</v>
      </c>
      <c r="EU27" s="269" t="s">
        <v>10</v>
      </c>
      <c r="EV27" s="269">
        <v>0</v>
      </c>
      <c r="EW27" s="270">
        <v>0</v>
      </c>
      <c r="EX27" s="271" t="s">
        <v>10</v>
      </c>
      <c r="EY27" s="271" t="s">
        <v>10</v>
      </c>
      <c r="EZ27" s="271" t="s">
        <v>10</v>
      </c>
      <c r="FA27" s="271" t="s">
        <v>10</v>
      </c>
      <c r="FB27" s="271" t="s">
        <v>10</v>
      </c>
      <c r="FC27" s="271" t="s">
        <v>10</v>
      </c>
      <c r="FD27" s="330" t="s">
        <v>410</v>
      </c>
      <c r="FE27" s="274" t="s">
        <v>10</v>
      </c>
      <c r="FF27" s="274" t="s">
        <v>17</v>
      </c>
      <c r="FG27" s="269">
        <v>0</v>
      </c>
      <c r="FH27" s="270" t="s">
        <v>10</v>
      </c>
      <c r="FI27" s="270" t="s">
        <v>10</v>
      </c>
      <c r="FJ27" s="269" t="s">
        <v>10</v>
      </c>
      <c r="FK27" s="269">
        <v>0</v>
      </c>
      <c r="FL27" s="270">
        <v>0</v>
      </c>
      <c r="FM27" s="271" t="s">
        <v>10</v>
      </c>
      <c r="FN27" s="271" t="s">
        <v>10</v>
      </c>
      <c r="FO27" s="271" t="s">
        <v>10</v>
      </c>
      <c r="FP27" s="271" t="s">
        <v>10</v>
      </c>
      <c r="FQ27" s="271" t="s">
        <v>10</v>
      </c>
      <c r="FR27" s="271" t="s">
        <v>10</v>
      </c>
      <c r="FS27" s="330" t="s">
        <v>410</v>
      </c>
      <c r="FT27" s="274" t="s">
        <v>10</v>
      </c>
      <c r="FU27" s="274" t="s">
        <v>17</v>
      </c>
      <c r="FV27" s="269">
        <v>0</v>
      </c>
      <c r="FW27" s="270" t="s">
        <v>10</v>
      </c>
      <c r="FX27" s="270" t="s">
        <v>10</v>
      </c>
      <c r="FY27" s="269" t="s">
        <v>10</v>
      </c>
      <c r="FZ27" s="269">
        <v>0</v>
      </c>
      <c r="GA27" s="270">
        <v>0</v>
      </c>
      <c r="GB27" s="271" t="s">
        <v>10</v>
      </c>
      <c r="GC27" s="271" t="s">
        <v>10</v>
      </c>
      <c r="GD27" s="271" t="s">
        <v>10</v>
      </c>
      <c r="GE27" s="271" t="s">
        <v>10</v>
      </c>
      <c r="GF27" s="271" t="s">
        <v>10</v>
      </c>
    </row>
    <row r="28" spans="1:188" ht="48.75" customHeight="1">
      <c r="A28" s="207" t="s">
        <v>394</v>
      </c>
      <c r="B28" s="274" t="s">
        <v>10</v>
      </c>
      <c r="C28" s="274" t="s">
        <v>19</v>
      </c>
      <c r="D28" s="269">
        <f>U28+AK28+BA28+BQ28+CG28+CW28+DM28+EC28+ER28+FG28+FV28</f>
        <v>0</v>
      </c>
      <c r="E28" s="270" t="s">
        <v>10</v>
      </c>
      <c r="F28" s="270" t="s">
        <v>10</v>
      </c>
      <c r="G28" s="270" t="s">
        <v>10</v>
      </c>
      <c r="H28" s="270" t="s">
        <v>10</v>
      </c>
      <c r="I28" s="269">
        <v>0</v>
      </c>
      <c r="J28" s="271" t="s">
        <v>10</v>
      </c>
      <c r="K28" s="271" t="s">
        <v>10</v>
      </c>
      <c r="L28" s="271" t="s">
        <v>10</v>
      </c>
      <c r="M28" s="271" t="s">
        <v>10</v>
      </c>
      <c r="N28" s="271" t="s">
        <v>10</v>
      </c>
      <c r="O28" s="271" t="s">
        <v>10</v>
      </c>
      <c r="P28" s="130"/>
      <c r="Q28" s="130"/>
      <c r="R28" s="207" t="s">
        <v>394</v>
      </c>
      <c r="S28" s="274" t="s">
        <v>10</v>
      </c>
      <c r="T28" s="274" t="s">
        <v>19</v>
      </c>
      <c r="U28" s="269">
        <v>0</v>
      </c>
      <c r="V28" s="270" t="s">
        <v>10</v>
      </c>
      <c r="W28" s="270" t="s">
        <v>10</v>
      </c>
      <c r="X28" s="270" t="s">
        <v>10</v>
      </c>
      <c r="Y28" s="270" t="s">
        <v>10</v>
      </c>
      <c r="Z28" s="269">
        <v>0</v>
      </c>
      <c r="AA28" s="271" t="s">
        <v>10</v>
      </c>
      <c r="AB28" s="271" t="s">
        <v>10</v>
      </c>
      <c r="AC28" s="271" t="s">
        <v>10</v>
      </c>
      <c r="AD28" s="271" t="s">
        <v>10</v>
      </c>
      <c r="AE28" s="271" t="s">
        <v>10</v>
      </c>
      <c r="AF28" s="271" t="s">
        <v>10</v>
      </c>
      <c r="AG28" s="130"/>
      <c r="AH28" s="207" t="s">
        <v>394</v>
      </c>
      <c r="AI28" s="274" t="s">
        <v>10</v>
      </c>
      <c r="AJ28" s="274" t="s">
        <v>19</v>
      </c>
      <c r="AK28" s="269">
        <v>0</v>
      </c>
      <c r="AL28" s="270" t="s">
        <v>10</v>
      </c>
      <c r="AM28" s="270" t="s">
        <v>10</v>
      </c>
      <c r="AN28" s="270" t="s">
        <v>10</v>
      </c>
      <c r="AO28" s="270" t="s">
        <v>10</v>
      </c>
      <c r="AP28" s="269">
        <v>0</v>
      </c>
      <c r="AQ28" s="271" t="s">
        <v>10</v>
      </c>
      <c r="AR28" s="271" t="s">
        <v>10</v>
      </c>
      <c r="AS28" s="271" t="s">
        <v>10</v>
      </c>
      <c r="AT28" s="271" t="s">
        <v>10</v>
      </c>
      <c r="AU28" s="271" t="s">
        <v>10</v>
      </c>
      <c r="AV28" s="271" t="s">
        <v>10</v>
      </c>
      <c r="AW28" s="130"/>
      <c r="AX28" s="207" t="s">
        <v>394</v>
      </c>
      <c r="AY28" s="274" t="s">
        <v>10</v>
      </c>
      <c r="AZ28" s="274" t="s">
        <v>19</v>
      </c>
      <c r="BA28" s="269">
        <v>0</v>
      </c>
      <c r="BB28" s="270" t="s">
        <v>10</v>
      </c>
      <c r="BC28" s="270" t="s">
        <v>10</v>
      </c>
      <c r="BD28" s="270" t="s">
        <v>10</v>
      </c>
      <c r="BE28" s="270" t="s">
        <v>10</v>
      </c>
      <c r="BF28" s="269">
        <v>0</v>
      </c>
      <c r="BG28" s="271" t="s">
        <v>10</v>
      </c>
      <c r="BH28" s="271" t="s">
        <v>10</v>
      </c>
      <c r="BI28" s="271" t="s">
        <v>10</v>
      </c>
      <c r="BJ28" s="271" t="s">
        <v>10</v>
      </c>
      <c r="BK28" s="271" t="s">
        <v>10</v>
      </c>
      <c r="BL28" s="271" t="s">
        <v>10</v>
      </c>
      <c r="BM28" s="130"/>
      <c r="BN28" s="207" t="s">
        <v>394</v>
      </c>
      <c r="BO28" s="274" t="s">
        <v>10</v>
      </c>
      <c r="BP28" s="274" t="s">
        <v>19</v>
      </c>
      <c r="BQ28" s="269">
        <v>0</v>
      </c>
      <c r="BR28" s="270" t="s">
        <v>10</v>
      </c>
      <c r="BS28" s="270" t="s">
        <v>10</v>
      </c>
      <c r="BT28" s="270" t="s">
        <v>10</v>
      </c>
      <c r="BU28" s="270" t="s">
        <v>10</v>
      </c>
      <c r="BV28" s="269">
        <v>0</v>
      </c>
      <c r="BW28" s="271" t="s">
        <v>10</v>
      </c>
      <c r="BX28" s="271" t="s">
        <v>10</v>
      </c>
      <c r="BY28" s="271" t="s">
        <v>10</v>
      </c>
      <c r="BZ28" s="271" t="s">
        <v>10</v>
      </c>
      <c r="CA28" s="271" t="s">
        <v>10</v>
      </c>
      <c r="CB28" s="271" t="s">
        <v>10</v>
      </c>
      <c r="CC28" s="130"/>
      <c r="CD28" s="207" t="s">
        <v>394</v>
      </c>
      <c r="CE28" s="274" t="s">
        <v>10</v>
      </c>
      <c r="CF28" s="274" t="s">
        <v>19</v>
      </c>
      <c r="CG28" s="269">
        <v>0</v>
      </c>
      <c r="CH28" s="270" t="s">
        <v>10</v>
      </c>
      <c r="CI28" s="270" t="s">
        <v>10</v>
      </c>
      <c r="CJ28" s="270" t="s">
        <v>10</v>
      </c>
      <c r="CK28" s="270" t="s">
        <v>10</v>
      </c>
      <c r="CL28" s="269">
        <v>0</v>
      </c>
      <c r="CM28" s="271" t="s">
        <v>10</v>
      </c>
      <c r="CN28" s="271" t="s">
        <v>10</v>
      </c>
      <c r="CO28" s="271" t="s">
        <v>10</v>
      </c>
      <c r="CP28" s="271" t="s">
        <v>10</v>
      </c>
      <c r="CQ28" s="271" t="s">
        <v>10</v>
      </c>
      <c r="CR28" s="271" t="s">
        <v>10</v>
      </c>
      <c r="CS28" s="130"/>
      <c r="CT28" s="207" t="s">
        <v>394</v>
      </c>
      <c r="CU28" s="274" t="s">
        <v>10</v>
      </c>
      <c r="CV28" s="274" t="s">
        <v>19</v>
      </c>
      <c r="CW28" s="269">
        <v>0</v>
      </c>
      <c r="CX28" s="270" t="s">
        <v>10</v>
      </c>
      <c r="CY28" s="270" t="s">
        <v>10</v>
      </c>
      <c r="CZ28" s="270" t="s">
        <v>10</v>
      </c>
      <c r="DA28" s="270" t="s">
        <v>10</v>
      </c>
      <c r="DB28" s="269">
        <v>0</v>
      </c>
      <c r="DC28" s="271" t="s">
        <v>10</v>
      </c>
      <c r="DD28" s="271" t="s">
        <v>10</v>
      </c>
      <c r="DE28" s="271" t="s">
        <v>10</v>
      </c>
      <c r="DF28" s="271" t="s">
        <v>10</v>
      </c>
      <c r="DG28" s="271" t="s">
        <v>10</v>
      </c>
      <c r="DH28" s="271" t="s">
        <v>10</v>
      </c>
      <c r="DI28" s="130"/>
      <c r="DJ28" s="207" t="s">
        <v>394</v>
      </c>
      <c r="DK28" s="274" t="s">
        <v>10</v>
      </c>
      <c r="DL28" s="274" t="s">
        <v>19</v>
      </c>
      <c r="DM28" s="269">
        <v>0</v>
      </c>
      <c r="DN28" s="270" t="s">
        <v>10</v>
      </c>
      <c r="DO28" s="270" t="s">
        <v>10</v>
      </c>
      <c r="DP28" s="270" t="s">
        <v>10</v>
      </c>
      <c r="DQ28" s="270" t="s">
        <v>10</v>
      </c>
      <c r="DR28" s="269">
        <v>0</v>
      </c>
      <c r="DS28" s="271" t="s">
        <v>10</v>
      </c>
      <c r="DT28" s="271" t="s">
        <v>10</v>
      </c>
      <c r="DU28" s="271" t="s">
        <v>10</v>
      </c>
      <c r="DV28" s="271" t="s">
        <v>10</v>
      </c>
      <c r="DW28" s="271" t="s">
        <v>10</v>
      </c>
      <c r="DX28" s="271" t="s">
        <v>10</v>
      </c>
      <c r="DY28" s="137"/>
      <c r="DZ28" s="207" t="s">
        <v>394</v>
      </c>
      <c r="EA28" s="274" t="s">
        <v>10</v>
      </c>
      <c r="EB28" s="274" t="s">
        <v>19</v>
      </c>
      <c r="EC28" s="269">
        <v>0</v>
      </c>
      <c r="ED28" s="270" t="s">
        <v>10</v>
      </c>
      <c r="EE28" s="270" t="s">
        <v>10</v>
      </c>
      <c r="EF28" s="270" t="s">
        <v>10</v>
      </c>
      <c r="EG28" s="270" t="s">
        <v>10</v>
      </c>
      <c r="EH28" s="269">
        <v>0</v>
      </c>
      <c r="EI28" s="271" t="s">
        <v>10</v>
      </c>
      <c r="EJ28" s="271" t="s">
        <v>10</v>
      </c>
      <c r="EK28" s="271" t="s">
        <v>10</v>
      </c>
      <c r="EL28" s="271" t="s">
        <v>10</v>
      </c>
      <c r="EM28" s="271" t="s">
        <v>10</v>
      </c>
      <c r="EN28" s="271" t="s">
        <v>10</v>
      </c>
      <c r="EO28" s="207" t="s">
        <v>394</v>
      </c>
      <c r="EP28" s="274" t="s">
        <v>10</v>
      </c>
      <c r="EQ28" s="274" t="s">
        <v>19</v>
      </c>
      <c r="ER28" s="269">
        <v>0</v>
      </c>
      <c r="ES28" s="270" t="s">
        <v>10</v>
      </c>
      <c r="ET28" s="270" t="s">
        <v>10</v>
      </c>
      <c r="EU28" s="270" t="s">
        <v>10</v>
      </c>
      <c r="EV28" s="270" t="s">
        <v>10</v>
      </c>
      <c r="EW28" s="269">
        <v>0</v>
      </c>
      <c r="EX28" s="271" t="s">
        <v>10</v>
      </c>
      <c r="EY28" s="271" t="s">
        <v>10</v>
      </c>
      <c r="EZ28" s="271" t="s">
        <v>10</v>
      </c>
      <c r="FA28" s="271" t="s">
        <v>10</v>
      </c>
      <c r="FB28" s="271" t="s">
        <v>10</v>
      </c>
      <c r="FC28" s="271" t="s">
        <v>10</v>
      </c>
      <c r="FD28" s="207" t="s">
        <v>394</v>
      </c>
      <c r="FE28" s="274" t="s">
        <v>10</v>
      </c>
      <c r="FF28" s="274" t="s">
        <v>19</v>
      </c>
      <c r="FG28" s="269">
        <v>0</v>
      </c>
      <c r="FH28" s="270" t="s">
        <v>10</v>
      </c>
      <c r="FI28" s="270" t="s">
        <v>10</v>
      </c>
      <c r="FJ28" s="270" t="s">
        <v>10</v>
      </c>
      <c r="FK28" s="270" t="s">
        <v>10</v>
      </c>
      <c r="FL28" s="269">
        <v>0</v>
      </c>
      <c r="FM28" s="271" t="s">
        <v>10</v>
      </c>
      <c r="FN28" s="271" t="s">
        <v>10</v>
      </c>
      <c r="FO28" s="271" t="s">
        <v>10</v>
      </c>
      <c r="FP28" s="271" t="s">
        <v>10</v>
      </c>
      <c r="FQ28" s="271" t="s">
        <v>10</v>
      </c>
      <c r="FR28" s="271" t="s">
        <v>10</v>
      </c>
      <c r="FS28" s="207" t="s">
        <v>394</v>
      </c>
      <c r="FT28" s="274" t="s">
        <v>10</v>
      </c>
      <c r="FU28" s="274" t="s">
        <v>19</v>
      </c>
      <c r="FV28" s="269">
        <v>0</v>
      </c>
      <c r="FW28" s="270" t="s">
        <v>10</v>
      </c>
      <c r="FX28" s="270" t="s">
        <v>10</v>
      </c>
      <c r="FY28" s="270" t="s">
        <v>10</v>
      </c>
      <c r="FZ28" s="270" t="s">
        <v>10</v>
      </c>
      <c r="GA28" s="269">
        <v>0</v>
      </c>
      <c r="GB28" s="271" t="s">
        <v>10</v>
      </c>
      <c r="GC28" s="271" t="s">
        <v>10</v>
      </c>
      <c r="GD28" s="271" t="s">
        <v>10</v>
      </c>
      <c r="GE28" s="271" t="s">
        <v>10</v>
      </c>
      <c r="GF28" s="271" t="s">
        <v>10</v>
      </c>
    </row>
    <row r="29" spans="1:188" ht="18.75" customHeight="1">
      <c r="A29" s="207" t="s">
        <v>301</v>
      </c>
      <c r="B29" s="206" t="s">
        <v>10</v>
      </c>
      <c r="C29" s="206" t="s">
        <v>20</v>
      </c>
      <c r="D29" s="269">
        <f>U29+AK29+BA29+BQ29+CG29+CW29+DM29+EC29+ER29+FG29+FV29</f>
        <v>291666.67</v>
      </c>
      <c r="E29" s="270" t="s">
        <v>10</v>
      </c>
      <c r="F29" s="270" t="s">
        <v>10</v>
      </c>
      <c r="G29" s="269" t="s">
        <v>10</v>
      </c>
      <c r="H29" s="269" t="s">
        <v>10</v>
      </c>
      <c r="I29" s="270" t="s">
        <v>10</v>
      </c>
      <c r="J29" s="271" t="s">
        <v>10</v>
      </c>
      <c r="K29" s="271" t="s">
        <v>10</v>
      </c>
      <c r="L29" s="271" t="s">
        <v>10</v>
      </c>
      <c r="M29" s="271" t="s">
        <v>10</v>
      </c>
      <c r="N29" s="271" t="s">
        <v>10</v>
      </c>
      <c r="O29" s="271" t="s">
        <v>10</v>
      </c>
      <c r="P29" s="130">
        <v>0</v>
      </c>
      <c r="Q29" s="130"/>
      <c r="R29" s="207" t="s">
        <v>301</v>
      </c>
      <c r="S29" s="206" t="s">
        <v>10</v>
      </c>
      <c r="T29" s="206" t="s">
        <v>20</v>
      </c>
      <c r="U29" s="254">
        <v>196028.02</v>
      </c>
      <c r="V29" s="255" t="s">
        <v>10</v>
      </c>
      <c r="W29" s="255" t="s">
        <v>10</v>
      </c>
      <c r="X29" s="254" t="s">
        <v>10</v>
      </c>
      <c r="Y29" s="254" t="s">
        <v>10</v>
      </c>
      <c r="Z29" s="254" t="s">
        <v>10</v>
      </c>
      <c r="AA29" s="254" t="s">
        <v>10</v>
      </c>
      <c r="AB29" s="254" t="s">
        <v>10</v>
      </c>
      <c r="AC29" s="254" t="s">
        <v>10</v>
      </c>
      <c r="AD29" s="254" t="s">
        <v>10</v>
      </c>
      <c r="AE29" s="254" t="s">
        <v>10</v>
      </c>
      <c r="AF29" s="254" t="s">
        <v>10</v>
      </c>
      <c r="AG29" s="130">
        <v>0</v>
      </c>
      <c r="AH29" s="207" t="s">
        <v>301</v>
      </c>
      <c r="AI29" s="206" t="s">
        <v>10</v>
      </c>
      <c r="AJ29" s="206" t="s">
        <v>20</v>
      </c>
      <c r="AK29" s="254">
        <v>88876.65</v>
      </c>
      <c r="AL29" s="255" t="s">
        <v>10</v>
      </c>
      <c r="AM29" s="255" t="s">
        <v>10</v>
      </c>
      <c r="AN29" s="254" t="s">
        <v>10</v>
      </c>
      <c r="AO29" s="254" t="s">
        <v>10</v>
      </c>
      <c r="AP29" s="255" t="s">
        <v>10</v>
      </c>
      <c r="AQ29" s="256" t="s">
        <v>10</v>
      </c>
      <c r="AR29" s="256" t="s">
        <v>10</v>
      </c>
      <c r="AS29" s="256" t="s">
        <v>10</v>
      </c>
      <c r="AT29" s="256" t="s">
        <v>10</v>
      </c>
      <c r="AU29" s="256" t="s">
        <v>10</v>
      </c>
      <c r="AV29" s="256" t="s">
        <v>10</v>
      </c>
      <c r="AW29" s="130">
        <v>0</v>
      </c>
      <c r="AX29" s="207" t="s">
        <v>301</v>
      </c>
      <c r="AY29" s="206" t="s">
        <v>10</v>
      </c>
      <c r="AZ29" s="206" t="s">
        <v>20</v>
      </c>
      <c r="BA29" s="254">
        <v>0</v>
      </c>
      <c r="BB29" s="255" t="s">
        <v>10</v>
      </c>
      <c r="BC29" s="255" t="s">
        <v>10</v>
      </c>
      <c r="BD29" s="254" t="s">
        <v>10</v>
      </c>
      <c r="BE29" s="254" t="s">
        <v>10</v>
      </c>
      <c r="BF29" s="255" t="s">
        <v>10</v>
      </c>
      <c r="BG29" s="256" t="s">
        <v>10</v>
      </c>
      <c r="BH29" s="256" t="s">
        <v>10</v>
      </c>
      <c r="BI29" s="256" t="s">
        <v>10</v>
      </c>
      <c r="BJ29" s="256" t="s">
        <v>10</v>
      </c>
      <c r="BK29" s="256" t="s">
        <v>10</v>
      </c>
      <c r="BL29" s="256" t="s">
        <v>10</v>
      </c>
      <c r="BM29" s="130">
        <v>0</v>
      </c>
      <c r="BN29" s="207" t="s">
        <v>301</v>
      </c>
      <c r="BO29" s="206" t="s">
        <v>10</v>
      </c>
      <c r="BP29" s="206" t="s">
        <v>20</v>
      </c>
      <c r="BQ29" s="254"/>
      <c r="BR29" s="255" t="s">
        <v>10</v>
      </c>
      <c r="BS29" s="255" t="s">
        <v>10</v>
      </c>
      <c r="BT29" s="254" t="s">
        <v>10</v>
      </c>
      <c r="BU29" s="254" t="s">
        <v>10</v>
      </c>
      <c r="BV29" s="255" t="s">
        <v>10</v>
      </c>
      <c r="BW29" s="256" t="s">
        <v>10</v>
      </c>
      <c r="BX29" s="256" t="s">
        <v>10</v>
      </c>
      <c r="BY29" s="256" t="s">
        <v>10</v>
      </c>
      <c r="BZ29" s="256" t="s">
        <v>10</v>
      </c>
      <c r="CA29" s="256" t="s">
        <v>10</v>
      </c>
      <c r="CB29" s="256" t="s">
        <v>10</v>
      </c>
      <c r="CC29" s="130">
        <v>0</v>
      </c>
      <c r="CD29" s="207" t="s">
        <v>301</v>
      </c>
      <c r="CE29" s="206" t="s">
        <v>10</v>
      </c>
      <c r="CF29" s="206" t="s">
        <v>20</v>
      </c>
      <c r="CG29" s="254">
        <v>0</v>
      </c>
      <c r="CH29" s="255" t="s">
        <v>10</v>
      </c>
      <c r="CI29" s="255" t="s">
        <v>10</v>
      </c>
      <c r="CJ29" s="254" t="s">
        <v>10</v>
      </c>
      <c r="CK29" s="254" t="s">
        <v>10</v>
      </c>
      <c r="CL29" s="255" t="s">
        <v>10</v>
      </c>
      <c r="CM29" s="256" t="s">
        <v>10</v>
      </c>
      <c r="CN29" s="256" t="s">
        <v>10</v>
      </c>
      <c r="CO29" s="256" t="s">
        <v>10</v>
      </c>
      <c r="CP29" s="256" t="s">
        <v>10</v>
      </c>
      <c r="CQ29" s="256" t="s">
        <v>10</v>
      </c>
      <c r="CR29" s="256" t="s">
        <v>10</v>
      </c>
      <c r="CS29" s="130">
        <v>0</v>
      </c>
      <c r="CT29" s="207" t="s">
        <v>301</v>
      </c>
      <c r="CU29" s="206" t="s">
        <v>10</v>
      </c>
      <c r="CV29" s="206" t="s">
        <v>20</v>
      </c>
      <c r="CW29" s="254">
        <v>0</v>
      </c>
      <c r="CX29" s="255" t="s">
        <v>10</v>
      </c>
      <c r="CY29" s="255" t="s">
        <v>10</v>
      </c>
      <c r="CZ29" s="254" t="s">
        <v>10</v>
      </c>
      <c r="DA29" s="254" t="s">
        <v>10</v>
      </c>
      <c r="DB29" s="255" t="s">
        <v>10</v>
      </c>
      <c r="DC29" s="256" t="s">
        <v>10</v>
      </c>
      <c r="DD29" s="256" t="s">
        <v>10</v>
      </c>
      <c r="DE29" s="256" t="s">
        <v>10</v>
      </c>
      <c r="DF29" s="256" t="s">
        <v>10</v>
      </c>
      <c r="DG29" s="256" t="s">
        <v>10</v>
      </c>
      <c r="DH29" s="256" t="s">
        <v>10</v>
      </c>
      <c r="DI29" s="130">
        <v>0</v>
      </c>
      <c r="DJ29" s="207" t="s">
        <v>301</v>
      </c>
      <c r="DK29" s="206" t="s">
        <v>10</v>
      </c>
      <c r="DL29" s="206" t="s">
        <v>20</v>
      </c>
      <c r="DM29" s="254">
        <v>0</v>
      </c>
      <c r="DN29" s="255" t="s">
        <v>10</v>
      </c>
      <c r="DO29" s="255" t="s">
        <v>10</v>
      </c>
      <c r="DP29" s="254" t="s">
        <v>10</v>
      </c>
      <c r="DQ29" s="254" t="s">
        <v>10</v>
      </c>
      <c r="DR29" s="255" t="s">
        <v>10</v>
      </c>
      <c r="DS29" s="256" t="s">
        <v>10</v>
      </c>
      <c r="DT29" s="256" t="s">
        <v>10</v>
      </c>
      <c r="DU29" s="256" t="s">
        <v>10</v>
      </c>
      <c r="DV29" s="256" t="s">
        <v>10</v>
      </c>
      <c r="DW29" s="256" t="s">
        <v>10</v>
      </c>
      <c r="DX29" s="256" t="s">
        <v>10</v>
      </c>
      <c r="DY29" s="137">
        <v>0</v>
      </c>
      <c r="DZ29" s="207" t="s">
        <v>301</v>
      </c>
      <c r="EA29" s="206" t="s">
        <v>10</v>
      </c>
      <c r="EB29" s="206" t="s">
        <v>20</v>
      </c>
      <c r="EC29" s="254">
        <v>0</v>
      </c>
      <c r="ED29" s="255" t="s">
        <v>10</v>
      </c>
      <c r="EE29" s="255" t="s">
        <v>10</v>
      </c>
      <c r="EF29" s="254" t="s">
        <v>10</v>
      </c>
      <c r="EG29" s="254" t="s">
        <v>10</v>
      </c>
      <c r="EH29" s="255" t="s">
        <v>10</v>
      </c>
      <c r="EI29" s="256" t="s">
        <v>10</v>
      </c>
      <c r="EJ29" s="256" t="s">
        <v>10</v>
      </c>
      <c r="EK29" s="256" t="s">
        <v>10</v>
      </c>
      <c r="EL29" s="256" t="s">
        <v>10</v>
      </c>
      <c r="EM29" s="256" t="s">
        <v>10</v>
      </c>
      <c r="EN29" s="256" t="s">
        <v>10</v>
      </c>
      <c r="EO29" s="207" t="s">
        <v>301</v>
      </c>
      <c r="EP29" s="206" t="s">
        <v>10</v>
      </c>
      <c r="EQ29" s="206" t="s">
        <v>20</v>
      </c>
      <c r="ER29" s="254"/>
      <c r="ES29" s="255" t="s">
        <v>10</v>
      </c>
      <c r="ET29" s="255" t="s">
        <v>10</v>
      </c>
      <c r="EU29" s="254" t="s">
        <v>10</v>
      </c>
      <c r="EV29" s="254" t="s">
        <v>10</v>
      </c>
      <c r="EW29" s="255" t="s">
        <v>10</v>
      </c>
      <c r="EX29" s="256" t="s">
        <v>10</v>
      </c>
      <c r="EY29" s="256" t="s">
        <v>10</v>
      </c>
      <c r="EZ29" s="256" t="s">
        <v>10</v>
      </c>
      <c r="FA29" s="256" t="s">
        <v>10</v>
      </c>
      <c r="FB29" s="256" t="s">
        <v>10</v>
      </c>
      <c r="FC29" s="256" t="s">
        <v>10</v>
      </c>
      <c r="FD29" s="207" t="s">
        <v>301</v>
      </c>
      <c r="FE29" s="206" t="s">
        <v>10</v>
      </c>
      <c r="FF29" s="206" t="s">
        <v>20</v>
      </c>
      <c r="FG29" s="254">
        <v>0</v>
      </c>
      <c r="FH29" s="255" t="s">
        <v>10</v>
      </c>
      <c r="FI29" s="255" t="s">
        <v>10</v>
      </c>
      <c r="FJ29" s="254" t="s">
        <v>10</v>
      </c>
      <c r="FK29" s="254" t="s">
        <v>10</v>
      </c>
      <c r="FL29" s="255" t="s">
        <v>10</v>
      </c>
      <c r="FM29" s="256" t="s">
        <v>10</v>
      </c>
      <c r="FN29" s="256" t="s">
        <v>10</v>
      </c>
      <c r="FO29" s="256" t="s">
        <v>10</v>
      </c>
      <c r="FP29" s="256" t="s">
        <v>10</v>
      </c>
      <c r="FQ29" s="256" t="s">
        <v>10</v>
      </c>
      <c r="FR29" s="256" t="s">
        <v>10</v>
      </c>
      <c r="FS29" s="207" t="s">
        <v>301</v>
      </c>
      <c r="FT29" s="206" t="s">
        <v>10</v>
      </c>
      <c r="FU29" s="206" t="s">
        <v>20</v>
      </c>
      <c r="FV29" s="254">
        <v>6762</v>
      </c>
      <c r="FW29" s="255" t="s">
        <v>10</v>
      </c>
      <c r="FX29" s="255" t="s">
        <v>10</v>
      </c>
      <c r="FY29" s="254" t="s">
        <v>10</v>
      </c>
      <c r="FZ29" s="254" t="s">
        <v>10</v>
      </c>
      <c r="GA29" s="255" t="s">
        <v>10</v>
      </c>
      <c r="GB29" s="256" t="s">
        <v>10</v>
      </c>
      <c r="GC29" s="256" t="s">
        <v>10</v>
      </c>
      <c r="GD29" s="256" t="s">
        <v>10</v>
      </c>
      <c r="GE29" s="256" t="s">
        <v>10</v>
      </c>
      <c r="GF29" s="256" t="s">
        <v>10</v>
      </c>
    </row>
    <row r="30" spans="1:188" ht="21.75" customHeight="1">
      <c r="A30" s="222" t="s">
        <v>387</v>
      </c>
      <c r="B30" s="206" t="s">
        <v>10</v>
      </c>
      <c r="C30" s="206" t="s">
        <v>22</v>
      </c>
      <c r="D30" s="266">
        <f>D32+D73</f>
        <v>1837404.5900000003</v>
      </c>
      <c r="E30" s="267" t="s">
        <v>10</v>
      </c>
      <c r="F30" s="267" t="s">
        <v>10</v>
      </c>
      <c r="G30" s="266" t="s">
        <v>10</v>
      </c>
      <c r="H30" s="266" t="s">
        <v>10</v>
      </c>
      <c r="I30" s="267" t="s">
        <v>10</v>
      </c>
      <c r="J30" s="267">
        <f>J32+J73</f>
        <v>1551228.79</v>
      </c>
      <c r="K30" s="267" t="e">
        <f>K32+K73</f>
        <v>#REF!</v>
      </c>
      <c r="L30" s="267">
        <f>L32+L73</f>
        <v>0</v>
      </c>
      <c r="M30" s="267">
        <f>M32+M73</f>
        <v>0</v>
      </c>
      <c r="N30" s="268" t="s">
        <v>10</v>
      </c>
      <c r="O30" s="268" t="s">
        <v>10</v>
      </c>
      <c r="P30" s="130" t="s">
        <v>10</v>
      </c>
      <c r="Q30" s="130"/>
      <c r="R30" s="222" t="s">
        <v>280</v>
      </c>
      <c r="S30" s="206" t="s">
        <v>10</v>
      </c>
      <c r="T30" s="206" t="s">
        <v>22</v>
      </c>
      <c r="U30" s="250">
        <f>U32+U73</f>
        <v>1158289.51</v>
      </c>
      <c r="V30" s="251" t="s">
        <v>10</v>
      </c>
      <c r="W30" s="251" t="s">
        <v>10</v>
      </c>
      <c r="X30" s="251" t="s">
        <v>10</v>
      </c>
      <c r="Y30" s="251" t="s">
        <v>10</v>
      </c>
      <c r="Z30" s="251" t="s">
        <v>10</v>
      </c>
      <c r="AA30" s="250">
        <f>AA32+AA73</f>
        <v>965203.1900000001</v>
      </c>
      <c r="AB30" s="250" t="e">
        <f>AB32+AB73</f>
        <v>#REF!</v>
      </c>
      <c r="AC30" s="250">
        <v>0</v>
      </c>
      <c r="AD30" s="250">
        <f>AD32+AD73</f>
        <v>0</v>
      </c>
      <c r="AE30" s="252" t="s">
        <v>10</v>
      </c>
      <c r="AF30" s="252" t="s">
        <v>10</v>
      </c>
      <c r="AG30" s="130" t="s">
        <v>10</v>
      </c>
      <c r="AH30" s="222" t="s">
        <v>280</v>
      </c>
      <c r="AI30" s="206" t="s">
        <v>10</v>
      </c>
      <c r="AJ30" s="206" t="s">
        <v>22</v>
      </c>
      <c r="AK30" s="250">
        <f>AK32+AK73</f>
        <v>505590.71</v>
      </c>
      <c r="AL30" s="251" t="s">
        <v>10</v>
      </c>
      <c r="AM30" s="251" t="s">
        <v>10</v>
      </c>
      <c r="AN30" s="250" t="s">
        <v>10</v>
      </c>
      <c r="AO30" s="250" t="s">
        <v>10</v>
      </c>
      <c r="AP30" s="251" t="s">
        <v>10</v>
      </c>
      <c r="AQ30" s="250">
        <f>AQ32+AQ73</f>
        <v>417865.49</v>
      </c>
      <c r="AR30" s="250">
        <f>AR32+AR73</f>
        <v>0</v>
      </c>
      <c r="AS30" s="250">
        <v>0</v>
      </c>
      <c r="AT30" s="250">
        <f>AT32+AT73</f>
        <v>0</v>
      </c>
      <c r="AU30" s="252" t="s">
        <v>10</v>
      </c>
      <c r="AV30" s="252" t="s">
        <v>10</v>
      </c>
      <c r="AW30" s="130" t="s">
        <v>10</v>
      </c>
      <c r="AX30" s="222" t="s">
        <v>280</v>
      </c>
      <c r="AY30" s="206" t="s">
        <v>10</v>
      </c>
      <c r="AZ30" s="206" t="s">
        <v>22</v>
      </c>
      <c r="BA30" s="250">
        <f>BA32+BA73</f>
        <v>0</v>
      </c>
      <c r="BB30" s="251" t="s">
        <v>10</v>
      </c>
      <c r="BC30" s="251" t="s">
        <v>10</v>
      </c>
      <c r="BD30" s="250" t="s">
        <v>10</v>
      </c>
      <c r="BE30" s="250" t="s">
        <v>10</v>
      </c>
      <c r="BF30" s="251" t="s">
        <v>10</v>
      </c>
      <c r="BG30" s="250">
        <f>BG32+BG73</f>
        <v>0</v>
      </c>
      <c r="BH30" s="250" t="e">
        <f>BH32+BH73</f>
        <v>#REF!</v>
      </c>
      <c r="BI30" s="250">
        <v>0</v>
      </c>
      <c r="BJ30" s="250">
        <f>BJ32+BJ73</f>
        <v>0</v>
      </c>
      <c r="BK30" s="252" t="s">
        <v>10</v>
      </c>
      <c r="BL30" s="252" t="s">
        <v>10</v>
      </c>
      <c r="BM30" s="130" t="s">
        <v>10</v>
      </c>
      <c r="BN30" s="222" t="s">
        <v>280</v>
      </c>
      <c r="BO30" s="206" t="s">
        <v>10</v>
      </c>
      <c r="BP30" s="206" t="s">
        <v>22</v>
      </c>
      <c r="BQ30" s="250">
        <f>BQ32+BQ73</f>
        <v>2163.15</v>
      </c>
      <c r="BR30" s="251" t="s">
        <v>10</v>
      </c>
      <c r="BS30" s="251" t="s">
        <v>10</v>
      </c>
      <c r="BT30" s="250" t="s">
        <v>10</v>
      </c>
      <c r="BU30" s="250" t="s">
        <v>10</v>
      </c>
      <c r="BV30" s="251" t="s">
        <v>10</v>
      </c>
      <c r="BW30" s="250">
        <f>BW32+BW73</f>
        <v>2163.15</v>
      </c>
      <c r="BX30" s="250" t="e">
        <f>BX32+BX73</f>
        <v>#REF!</v>
      </c>
      <c r="BY30" s="250">
        <v>0</v>
      </c>
      <c r="BZ30" s="250">
        <f>BZ32+BZ73</f>
        <v>0</v>
      </c>
      <c r="CA30" s="252" t="s">
        <v>10</v>
      </c>
      <c r="CB30" s="252" t="s">
        <v>10</v>
      </c>
      <c r="CC30" s="130" t="s">
        <v>10</v>
      </c>
      <c r="CD30" s="222" t="s">
        <v>280</v>
      </c>
      <c r="CE30" s="206" t="s">
        <v>10</v>
      </c>
      <c r="CF30" s="206" t="s">
        <v>22</v>
      </c>
      <c r="CG30" s="250">
        <f>CG32+CG73</f>
        <v>1000.62</v>
      </c>
      <c r="CH30" s="251" t="s">
        <v>10</v>
      </c>
      <c r="CI30" s="251" t="s">
        <v>10</v>
      </c>
      <c r="CJ30" s="250" t="s">
        <v>10</v>
      </c>
      <c r="CK30" s="250" t="s">
        <v>10</v>
      </c>
      <c r="CL30" s="251" t="s">
        <v>10</v>
      </c>
      <c r="CM30" s="250">
        <f>CM32+CM73</f>
        <v>1000.62</v>
      </c>
      <c r="CN30" s="250" t="e">
        <f>CN32+CN73</f>
        <v>#REF!</v>
      </c>
      <c r="CO30" s="250">
        <v>0</v>
      </c>
      <c r="CP30" s="250">
        <f>CP32+CP73</f>
        <v>0</v>
      </c>
      <c r="CQ30" s="252" t="s">
        <v>10</v>
      </c>
      <c r="CR30" s="252" t="s">
        <v>10</v>
      </c>
      <c r="CS30" s="130" t="s">
        <v>10</v>
      </c>
      <c r="CT30" s="222" t="s">
        <v>280</v>
      </c>
      <c r="CU30" s="206" t="s">
        <v>10</v>
      </c>
      <c r="CV30" s="206" t="s">
        <v>22</v>
      </c>
      <c r="CW30" s="250">
        <f>CW32+CW73</f>
        <v>63298.9</v>
      </c>
      <c r="CX30" s="251" t="s">
        <v>10</v>
      </c>
      <c r="CY30" s="251" t="s">
        <v>10</v>
      </c>
      <c r="CZ30" s="250" t="s">
        <v>10</v>
      </c>
      <c r="DA30" s="250" t="s">
        <v>10</v>
      </c>
      <c r="DB30" s="251" t="s">
        <v>10</v>
      </c>
      <c r="DC30" s="250">
        <f>DC32+DC73</f>
        <v>63298.9</v>
      </c>
      <c r="DD30" s="250">
        <f>DD32+DD73</f>
        <v>0</v>
      </c>
      <c r="DE30" s="250">
        <v>0</v>
      </c>
      <c r="DF30" s="250">
        <f>DF32+DF73</f>
        <v>0</v>
      </c>
      <c r="DG30" s="252" t="s">
        <v>10</v>
      </c>
      <c r="DH30" s="252" t="s">
        <v>10</v>
      </c>
      <c r="DI30" s="130" t="s">
        <v>10</v>
      </c>
      <c r="DJ30" s="222" t="s">
        <v>280</v>
      </c>
      <c r="DK30" s="206" t="s">
        <v>10</v>
      </c>
      <c r="DL30" s="206" t="s">
        <v>22</v>
      </c>
      <c r="DM30" s="250">
        <f>DM32+DM73</f>
        <v>1300.53</v>
      </c>
      <c r="DN30" s="251" t="s">
        <v>10</v>
      </c>
      <c r="DO30" s="251" t="s">
        <v>10</v>
      </c>
      <c r="DP30" s="250" t="s">
        <v>10</v>
      </c>
      <c r="DQ30" s="250" t="s">
        <v>10</v>
      </c>
      <c r="DR30" s="251" t="s">
        <v>10</v>
      </c>
      <c r="DS30" s="250">
        <f>DS32+DS73</f>
        <v>1300.53</v>
      </c>
      <c r="DT30" s="250">
        <f>DT32+DT73</f>
        <v>0</v>
      </c>
      <c r="DU30" s="250">
        <v>0</v>
      </c>
      <c r="DV30" s="250">
        <f>DV32+DV73</f>
        <v>0</v>
      </c>
      <c r="DW30" s="252" t="s">
        <v>10</v>
      </c>
      <c r="DX30" s="252" t="s">
        <v>10</v>
      </c>
      <c r="DY30" s="138" t="s">
        <v>10</v>
      </c>
      <c r="DZ30" s="222" t="s">
        <v>280</v>
      </c>
      <c r="EA30" s="206" t="s">
        <v>10</v>
      </c>
      <c r="EB30" s="206" t="s">
        <v>22</v>
      </c>
      <c r="EC30" s="250">
        <f>EC32+EC73</f>
        <v>0</v>
      </c>
      <c r="ED30" s="251" t="s">
        <v>10</v>
      </c>
      <c r="EE30" s="251" t="s">
        <v>10</v>
      </c>
      <c r="EF30" s="250" t="s">
        <v>10</v>
      </c>
      <c r="EG30" s="250" t="s">
        <v>10</v>
      </c>
      <c r="EH30" s="251" t="s">
        <v>10</v>
      </c>
      <c r="EI30" s="250">
        <f>EI32+EI73</f>
        <v>0</v>
      </c>
      <c r="EJ30" s="250">
        <f>EJ32+EJ73</f>
        <v>0</v>
      </c>
      <c r="EK30" s="250">
        <v>0</v>
      </c>
      <c r="EL30" s="250">
        <f>EL32+EL73</f>
        <v>0</v>
      </c>
      <c r="EM30" s="252" t="s">
        <v>10</v>
      </c>
      <c r="EN30" s="252" t="s">
        <v>10</v>
      </c>
      <c r="EO30" s="222" t="s">
        <v>280</v>
      </c>
      <c r="EP30" s="206" t="s">
        <v>10</v>
      </c>
      <c r="EQ30" s="206" t="s">
        <v>22</v>
      </c>
      <c r="ER30" s="250">
        <f>ER32+ER73</f>
        <v>0</v>
      </c>
      <c r="ES30" s="251" t="s">
        <v>10</v>
      </c>
      <c r="ET30" s="251" t="s">
        <v>10</v>
      </c>
      <c r="EU30" s="250" t="s">
        <v>10</v>
      </c>
      <c r="EV30" s="250" t="s">
        <v>10</v>
      </c>
      <c r="EW30" s="251" t="s">
        <v>10</v>
      </c>
      <c r="EX30" s="250">
        <f>EX32+EX73</f>
        <v>0</v>
      </c>
      <c r="EY30" s="250">
        <f>EY32+EY73</f>
        <v>0</v>
      </c>
      <c r="EZ30" s="250">
        <v>0</v>
      </c>
      <c r="FA30" s="250">
        <f>FA32+FA73</f>
        <v>0</v>
      </c>
      <c r="FB30" s="252" t="s">
        <v>10</v>
      </c>
      <c r="FC30" s="252" t="s">
        <v>10</v>
      </c>
      <c r="FD30" s="222" t="s">
        <v>280</v>
      </c>
      <c r="FE30" s="206" t="s">
        <v>10</v>
      </c>
      <c r="FF30" s="206" t="s">
        <v>22</v>
      </c>
      <c r="FG30" s="250">
        <f>FG32+FG73</f>
        <v>0</v>
      </c>
      <c r="FH30" s="251" t="s">
        <v>10</v>
      </c>
      <c r="FI30" s="251" t="s">
        <v>10</v>
      </c>
      <c r="FJ30" s="250" t="s">
        <v>10</v>
      </c>
      <c r="FK30" s="250" t="s">
        <v>10</v>
      </c>
      <c r="FL30" s="251" t="s">
        <v>10</v>
      </c>
      <c r="FM30" s="250">
        <f>FM32+FM73</f>
        <v>0</v>
      </c>
      <c r="FN30" s="250">
        <f>FN32+FN73</f>
        <v>0</v>
      </c>
      <c r="FO30" s="250">
        <v>0</v>
      </c>
      <c r="FP30" s="250">
        <f>FP32+FP73</f>
        <v>0</v>
      </c>
      <c r="FQ30" s="252" t="s">
        <v>10</v>
      </c>
      <c r="FR30" s="252" t="s">
        <v>10</v>
      </c>
      <c r="FS30" s="222" t="s">
        <v>280</v>
      </c>
      <c r="FT30" s="206" t="s">
        <v>10</v>
      </c>
      <c r="FU30" s="206" t="s">
        <v>22</v>
      </c>
      <c r="FV30" s="250">
        <f>FV32+FV73</f>
        <v>105761.17</v>
      </c>
      <c r="FW30" s="251" t="s">
        <v>10</v>
      </c>
      <c r="FX30" s="251" t="s">
        <v>10</v>
      </c>
      <c r="FY30" s="250" t="s">
        <v>10</v>
      </c>
      <c r="FZ30" s="250" t="s">
        <v>10</v>
      </c>
      <c r="GA30" s="251" t="s">
        <v>10</v>
      </c>
      <c r="GB30" s="250">
        <f>GB32+GB73</f>
        <v>100396.91000000002</v>
      </c>
      <c r="GC30" s="250">
        <f>GC32+GC73</f>
        <v>0</v>
      </c>
      <c r="GD30" s="250">
        <f>GD32+GD73</f>
        <v>0</v>
      </c>
      <c r="GE30" s="252" t="s">
        <v>10</v>
      </c>
      <c r="GF30" s="252" t="s">
        <v>10</v>
      </c>
    </row>
    <row r="31" spans="1:188" ht="13.5" customHeight="1">
      <c r="A31" s="291" t="s">
        <v>309</v>
      </c>
      <c r="B31" s="206"/>
      <c r="C31" s="206"/>
      <c r="D31" s="266"/>
      <c r="E31" s="267"/>
      <c r="F31" s="267"/>
      <c r="G31" s="266"/>
      <c r="H31" s="266"/>
      <c r="I31" s="267"/>
      <c r="J31" s="267"/>
      <c r="K31" s="267"/>
      <c r="L31" s="267"/>
      <c r="M31" s="267"/>
      <c r="N31" s="268"/>
      <c r="O31" s="268"/>
      <c r="P31" s="130"/>
      <c r="Q31" s="130"/>
      <c r="R31" s="291" t="s">
        <v>309</v>
      </c>
      <c r="S31" s="206"/>
      <c r="T31" s="206"/>
      <c r="U31" s="250"/>
      <c r="V31" s="251"/>
      <c r="W31" s="251"/>
      <c r="X31" s="251"/>
      <c r="Y31" s="251"/>
      <c r="Z31" s="251"/>
      <c r="AA31" s="251"/>
      <c r="AB31" s="251"/>
      <c r="AC31" s="251"/>
      <c r="AD31" s="251"/>
      <c r="AE31" s="252"/>
      <c r="AF31" s="252"/>
      <c r="AG31" s="130"/>
      <c r="AH31" s="291" t="s">
        <v>309</v>
      </c>
      <c r="AI31" s="206"/>
      <c r="AJ31" s="206"/>
      <c r="AK31" s="250"/>
      <c r="AL31" s="251"/>
      <c r="AM31" s="251"/>
      <c r="AN31" s="250"/>
      <c r="AO31" s="250"/>
      <c r="AP31" s="251"/>
      <c r="AQ31" s="251"/>
      <c r="AR31" s="251"/>
      <c r="AS31" s="251"/>
      <c r="AT31" s="251"/>
      <c r="AU31" s="252"/>
      <c r="AV31" s="252"/>
      <c r="AW31" s="130"/>
      <c r="AX31" s="291" t="s">
        <v>309</v>
      </c>
      <c r="AY31" s="206"/>
      <c r="AZ31" s="206"/>
      <c r="BA31" s="250"/>
      <c r="BB31" s="251"/>
      <c r="BC31" s="251"/>
      <c r="BD31" s="250"/>
      <c r="BE31" s="250"/>
      <c r="BF31" s="251"/>
      <c r="BG31" s="251"/>
      <c r="BH31" s="251"/>
      <c r="BI31" s="251">
        <v>0</v>
      </c>
      <c r="BJ31" s="251"/>
      <c r="BK31" s="252"/>
      <c r="BL31" s="252"/>
      <c r="BM31" s="130"/>
      <c r="BN31" s="291" t="s">
        <v>309</v>
      </c>
      <c r="BO31" s="206"/>
      <c r="BP31" s="206"/>
      <c r="BQ31" s="250"/>
      <c r="BR31" s="251"/>
      <c r="BS31" s="251"/>
      <c r="BT31" s="250"/>
      <c r="BU31" s="250"/>
      <c r="BV31" s="251"/>
      <c r="BW31" s="251"/>
      <c r="BX31" s="251"/>
      <c r="BY31" s="251"/>
      <c r="BZ31" s="251"/>
      <c r="CA31" s="252"/>
      <c r="CB31" s="252"/>
      <c r="CC31" s="130"/>
      <c r="CD31" s="291" t="s">
        <v>309</v>
      </c>
      <c r="CE31" s="206"/>
      <c r="CF31" s="206"/>
      <c r="CG31" s="250"/>
      <c r="CH31" s="251"/>
      <c r="CI31" s="251"/>
      <c r="CJ31" s="250"/>
      <c r="CK31" s="250"/>
      <c r="CL31" s="251"/>
      <c r="CM31" s="251"/>
      <c r="CN31" s="251"/>
      <c r="CO31" s="251"/>
      <c r="CP31" s="251"/>
      <c r="CQ31" s="252"/>
      <c r="CR31" s="252"/>
      <c r="CS31" s="130"/>
      <c r="CT31" s="291" t="s">
        <v>309</v>
      </c>
      <c r="CU31" s="206"/>
      <c r="CV31" s="206"/>
      <c r="CW31" s="250"/>
      <c r="CX31" s="251"/>
      <c r="CY31" s="251"/>
      <c r="CZ31" s="250"/>
      <c r="DA31" s="250"/>
      <c r="DB31" s="251"/>
      <c r="DC31" s="251"/>
      <c r="DD31" s="251"/>
      <c r="DE31" s="251"/>
      <c r="DF31" s="252"/>
      <c r="DG31" s="252"/>
      <c r="DH31" s="252"/>
      <c r="DI31" s="130"/>
      <c r="DJ31" s="291" t="s">
        <v>309</v>
      </c>
      <c r="DK31" s="206"/>
      <c r="DL31" s="206"/>
      <c r="DM31" s="250"/>
      <c r="DN31" s="251"/>
      <c r="DO31" s="251"/>
      <c r="DP31" s="250"/>
      <c r="DQ31" s="250"/>
      <c r="DR31" s="251"/>
      <c r="DS31" s="251"/>
      <c r="DT31" s="250"/>
      <c r="DU31" s="251"/>
      <c r="DV31" s="252"/>
      <c r="DW31" s="252"/>
      <c r="DX31" s="252"/>
      <c r="DY31" s="138"/>
      <c r="DZ31" s="291" t="s">
        <v>309</v>
      </c>
      <c r="EA31" s="206"/>
      <c r="EB31" s="206"/>
      <c r="EC31" s="250"/>
      <c r="ED31" s="251"/>
      <c r="EE31" s="251"/>
      <c r="EF31" s="250"/>
      <c r="EG31" s="250"/>
      <c r="EH31" s="251"/>
      <c r="EI31" s="251"/>
      <c r="EJ31" s="251"/>
      <c r="EK31" s="251"/>
      <c r="EL31" s="251"/>
      <c r="EM31" s="252"/>
      <c r="EN31" s="252"/>
      <c r="EO31" s="291" t="s">
        <v>309</v>
      </c>
      <c r="EP31" s="206"/>
      <c r="EQ31" s="206"/>
      <c r="ER31" s="250"/>
      <c r="ES31" s="251"/>
      <c r="ET31" s="251"/>
      <c r="EU31" s="250"/>
      <c r="EV31" s="250"/>
      <c r="EW31" s="251"/>
      <c r="EX31" s="251"/>
      <c r="EY31" s="251"/>
      <c r="EZ31" s="251"/>
      <c r="FA31" s="251"/>
      <c r="FB31" s="252"/>
      <c r="FC31" s="252"/>
      <c r="FD31" s="291" t="s">
        <v>309</v>
      </c>
      <c r="FE31" s="206"/>
      <c r="FF31" s="206"/>
      <c r="FG31" s="250"/>
      <c r="FH31" s="251"/>
      <c r="FI31" s="251"/>
      <c r="FJ31" s="250"/>
      <c r="FK31" s="250"/>
      <c r="FL31" s="251"/>
      <c r="FM31" s="251"/>
      <c r="FN31" s="251"/>
      <c r="FO31" s="251"/>
      <c r="FP31" s="251"/>
      <c r="FQ31" s="252"/>
      <c r="FR31" s="252"/>
      <c r="FS31" s="291" t="s">
        <v>309</v>
      </c>
      <c r="FT31" s="206"/>
      <c r="FU31" s="206"/>
      <c r="FV31" s="250"/>
      <c r="FW31" s="251"/>
      <c r="FX31" s="251"/>
      <c r="FY31" s="250"/>
      <c r="FZ31" s="250"/>
      <c r="GA31" s="251"/>
      <c r="GB31" s="251"/>
      <c r="GC31" s="251"/>
      <c r="GD31" s="251"/>
      <c r="GE31" s="252"/>
      <c r="GF31" s="252"/>
    </row>
    <row r="32" spans="1:188" ht="16.5" customHeight="1">
      <c r="A32" s="292" t="s">
        <v>310</v>
      </c>
      <c r="B32" s="206" t="s">
        <v>315</v>
      </c>
      <c r="C32" s="206" t="s">
        <v>23</v>
      </c>
      <c r="D32" s="266">
        <f>D33+D38+D61+D64+D68+D72</f>
        <v>712433.15</v>
      </c>
      <c r="E32" s="267" t="s">
        <v>10</v>
      </c>
      <c r="F32" s="267" t="s">
        <v>10</v>
      </c>
      <c r="G32" s="266" t="s">
        <v>10</v>
      </c>
      <c r="H32" s="266" t="s">
        <v>10</v>
      </c>
      <c r="I32" s="267" t="s">
        <v>10</v>
      </c>
      <c r="J32" s="266">
        <f>J33+J38+J61+J64+J68+J72</f>
        <v>623857.35</v>
      </c>
      <c r="K32" s="266" t="e">
        <f>K33+K38+K61+K64+K68+K72</f>
        <v>#REF!</v>
      </c>
      <c r="L32" s="266">
        <f>L33+L38+L61+L64+L68+L72</f>
        <v>0</v>
      </c>
      <c r="M32" s="266">
        <f>M33+M38+M61+M64+M68+M72</f>
        <v>0</v>
      </c>
      <c r="N32" s="268" t="s">
        <v>10</v>
      </c>
      <c r="O32" s="268" t="s">
        <v>10</v>
      </c>
      <c r="P32" s="127" t="e">
        <f>#REF!+#REF!</f>
        <v>#REF!</v>
      </c>
      <c r="Q32" s="127"/>
      <c r="R32" s="292" t="s">
        <v>310</v>
      </c>
      <c r="S32" s="206" t="s">
        <v>315</v>
      </c>
      <c r="T32" s="206" t="s">
        <v>23</v>
      </c>
      <c r="U32" s="250">
        <f>U33+U38+U61+U64+U68+U72</f>
        <v>320674.74</v>
      </c>
      <c r="V32" s="251" t="s">
        <v>10</v>
      </c>
      <c r="W32" s="251" t="s">
        <v>10</v>
      </c>
      <c r="X32" s="251" t="s">
        <v>10</v>
      </c>
      <c r="Y32" s="251" t="s">
        <v>10</v>
      </c>
      <c r="Z32" s="251" t="s">
        <v>10</v>
      </c>
      <c r="AA32" s="250">
        <f>AA33+AA38+AA61+AA64+AA68+AA72</f>
        <v>237688.42</v>
      </c>
      <c r="AB32" s="250" t="e">
        <f>AB33+AB38+AB61+AB64+AB68+AB72</f>
        <v>#REF!</v>
      </c>
      <c r="AC32" s="250">
        <v>0</v>
      </c>
      <c r="AD32" s="250">
        <f>AD33+AD38+AD61+AD64+AD68+AD72</f>
        <v>0</v>
      </c>
      <c r="AE32" s="252" t="s">
        <v>10</v>
      </c>
      <c r="AF32" s="252" t="s">
        <v>10</v>
      </c>
      <c r="AG32" s="127" t="e">
        <f>#REF!+#REF!</f>
        <v>#REF!</v>
      </c>
      <c r="AH32" s="292" t="s">
        <v>310</v>
      </c>
      <c r="AI32" s="206" t="s">
        <v>315</v>
      </c>
      <c r="AJ32" s="206" t="s">
        <v>23</v>
      </c>
      <c r="AK32" s="250">
        <f>AK33+AK38+AK61+AK64+AK68+AK72</f>
        <v>375580.79000000004</v>
      </c>
      <c r="AL32" s="251" t="s">
        <v>10</v>
      </c>
      <c r="AM32" s="251" t="s">
        <v>10</v>
      </c>
      <c r="AN32" s="250" t="s">
        <v>10</v>
      </c>
      <c r="AO32" s="250" t="s">
        <v>10</v>
      </c>
      <c r="AP32" s="251" t="s">
        <v>10</v>
      </c>
      <c r="AQ32" s="251">
        <f>'ф 4,2 - разносить'!AX8</f>
        <v>375355.57</v>
      </c>
      <c r="AR32" s="251">
        <f>'ф 4,2 - разносить'!AY8</f>
        <v>0</v>
      </c>
      <c r="AS32" s="250">
        <v>0</v>
      </c>
      <c r="AT32" s="251">
        <f>'ф 4,2 - разносить'!AY8</f>
        <v>0</v>
      </c>
      <c r="AU32" s="252" t="s">
        <v>10</v>
      </c>
      <c r="AV32" s="252" t="s">
        <v>10</v>
      </c>
      <c r="AW32" s="127" t="e">
        <f>#REF!+#REF!</f>
        <v>#REF!</v>
      </c>
      <c r="AX32" s="292" t="s">
        <v>310</v>
      </c>
      <c r="AY32" s="206" t="s">
        <v>315</v>
      </c>
      <c r="AZ32" s="206" t="s">
        <v>23</v>
      </c>
      <c r="BA32" s="250">
        <f>BA33+BA38+BA61+BA64+BA68+BA72</f>
        <v>0</v>
      </c>
      <c r="BB32" s="251" t="s">
        <v>10</v>
      </c>
      <c r="BC32" s="251" t="s">
        <v>10</v>
      </c>
      <c r="BD32" s="250" t="s">
        <v>10</v>
      </c>
      <c r="BE32" s="250" t="s">
        <v>10</v>
      </c>
      <c r="BF32" s="251" t="s">
        <v>10</v>
      </c>
      <c r="BG32" s="251">
        <f>BG33+BG38+BG61+BG64+BG68+BG72</f>
        <v>0</v>
      </c>
      <c r="BH32" s="251" t="e">
        <f>BH33+BH38+BH61+BH64+BH68+BH72</f>
        <v>#REF!</v>
      </c>
      <c r="BI32" s="251">
        <v>0</v>
      </c>
      <c r="BJ32" s="251">
        <f>BJ33+BJ38+BJ61+BJ64+BJ68+BJ72</f>
        <v>0</v>
      </c>
      <c r="BK32" s="252" t="s">
        <v>10</v>
      </c>
      <c r="BL32" s="252" t="s">
        <v>10</v>
      </c>
      <c r="BM32" s="127" t="e">
        <f>#REF!+#REF!</f>
        <v>#REF!</v>
      </c>
      <c r="BN32" s="292" t="s">
        <v>310</v>
      </c>
      <c r="BO32" s="206" t="s">
        <v>315</v>
      </c>
      <c r="BP32" s="206" t="s">
        <v>23</v>
      </c>
      <c r="BQ32" s="250">
        <f>BQ33+BQ38+BQ61+BQ64+BQ68+BQ72</f>
        <v>0</v>
      </c>
      <c r="BR32" s="251" t="s">
        <v>10</v>
      </c>
      <c r="BS32" s="251" t="s">
        <v>10</v>
      </c>
      <c r="BT32" s="250" t="s">
        <v>10</v>
      </c>
      <c r="BU32" s="250" t="s">
        <v>10</v>
      </c>
      <c r="BV32" s="251" t="s">
        <v>10</v>
      </c>
      <c r="BW32" s="251">
        <f>'ф 4,2 - разносить'!BD8</f>
        <v>0</v>
      </c>
      <c r="BX32" s="251" t="e">
        <f>#REF!+#REF!</f>
        <v>#REF!</v>
      </c>
      <c r="BY32" s="250">
        <v>0</v>
      </c>
      <c r="BZ32" s="251">
        <f>'ф 4,2 - разносить'!BE8</f>
        <v>0</v>
      </c>
      <c r="CA32" s="252" t="s">
        <v>10</v>
      </c>
      <c r="CB32" s="252" t="s">
        <v>10</v>
      </c>
      <c r="CC32" s="127" t="e">
        <f>#REF!+#REF!</f>
        <v>#REF!</v>
      </c>
      <c r="CD32" s="292" t="s">
        <v>310</v>
      </c>
      <c r="CE32" s="206" t="s">
        <v>315</v>
      </c>
      <c r="CF32" s="206" t="s">
        <v>23</v>
      </c>
      <c r="CG32" s="250">
        <f>CG33+CG38+CG61+CG64+CG68+CG72</f>
        <v>1000.62</v>
      </c>
      <c r="CH32" s="251" t="s">
        <v>10</v>
      </c>
      <c r="CI32" s="251" t="s">
        <v>10</v>
      </c>
      <c r="CJ32" s="250" t="s">
        <v>10</v>
      </c>
      <c r="CK32" s="250" t="s">
        <v>10</v>
      </c>
      <c r="CL32" s="251" t="s">
        <v>10</v>
      </c>
      <c r="CM32" s="250">
        <f>CM33+CM38+CM61+CM64+CM68+CM72</f>
        <v>1000.62</v>
      </c>
      <c r="CN32" s="250" t="e">
        <f>CN33+CN38+CN61+CN64+CN68+CN72</f>
        <v>#REF!</v>
      </c>
      <c r="CO32" s="250">
        <v>0</v>
      </c>
      <c r="CP32" s="250">
        <f>CP33+CP38+CP61+CP64+CP68+CP72</f>
        <v>0</v>
      </c>
      <c r="CQ32" s="252" t="s">
        <v>10</v>
      </c>
      <c r="CR32" s="252" t="s">
        <v>10</v>
      </c>
      <c r="CS32" s="127" t="e">
        <f>#REF!+#REF!</f>
        <v>#REF!</v>
      </c>
      <c r="CT32" s="292" t="s">
        <v>310</v>
      </c>
      <c r="CU32" s="206" t="s">
        <v>315</v>
      </c>
      <c r="CV32" s="206" t="s">
        <v>23</v>
      </c>
      <c r="CW32" s="250">
        <f>CW33+CW38+CW61+CW64+CW68+CW72</f>
        <v>1270</v>
      </c>
      <c r="CX32" s="251" t="s">
        <v>10</v>
      </c>
      <c r="CY32" s="251" t="s">
        <v>10</v>
      </c>
      <c r="CZ32" s="250" t="s">
        <v>10</v>
      </c>
      <c r="DA32" s="250" t="s">
        <v>10</v>
      </c>
      <c r="DB32" s="251" t="s">
        <v>10</v>
      </c>
      <c r="DC32" s="250">
        <f>DC33+DC38+DC61+DC64+DC68+DC72</f>
        <v>1270</v>
      </c>
      <c r="DD32" s="250">
        <f>DD33+DD38+DD61+DD64+DD68+DD72</f>
        <v>0</v>
      </c>
      <c r="DE32" s="250">
        <v>0</v>
      </c>
      <c r="DF32" s="250">
        <f>DF33+DF38+DF61+DF64+DF68+DF72</f>
        <v>0</v>
      </c>
      <c r="DG32" s="252" t="s">
        <v>10</v>
      </c>
      <c r="DH32" s="252" t="s">
        <v>10</v>
      </c>
      <c r="DI32" s="127" t="e">
        <f>#REF!+#REF!</f>
        <v>#REF!</v>
      </c>
      <c r="DJ32" s="292" t="s">
        <v>310</v>
      </c>
      <c r="DK32" s="206" t="s">
        <v>315</v>
      </c>
      <c r="DL32" s="206" t="s">
        <v>23</v>
      </c>
      <c r="DM32" s="250">
        <f>DM33+DM38+DM61+DM64+DM68+DM72</f>
        <v>0</v>
      </c>
      <c r="DN32" s="251" t="s">
        <v>10</v>
      </c>
      <c r="DO32" s="251" t="s">
        <v>10</v>
      </c>
      <c r="DP32" s="250" t="s">
        <v>10</v>
      </c>
      <c r="DQ32" s="250" t="s">
        <v>10</v>
      </c>
      <c r="DR32" s="251" t="s">
        <v>10</v>
      </c>
      <c r="DS32" s="250">
        <f>DS33+DS38+DS61+DS64+DS68+DS72</f>
        <v>0</v>
      </c>
      <c r="DT32" s="250">
        <f>DT33+DT38+DT61+DT64+DT68+DT72</f>
        <v>0</v>
      </c>
      <c r="DU32" s="250">
        <v>0</v>
      </c>
      <c r="DV32" s="250">
        <f>DV33+DV38+DV61+DV64+DV68+DV72</f>
        <v>0</v>
      </c>
      <c r="DW32" s="252" t="s">
        <v>10</v>
      </c>
      <c r="DX32" s="252" t="s">
        <v>10</v>
      </c>
      <c r="DY32" s="139" t="e">
        <f>#REF!+#REF!</f>
        <v>#REF!</v>
      </c>
      <c r="DZ32" s="292" t="s">
        <v>310</v>
      </c>
      <c r="EA32" s="206" t="s">
        <v>315</v>
      </c>
      <c r="EB32" s="206" t="s">
        <v>23</v>
      </c>
      <c r="EC32" s="250">
        <f>EC33+EC38+EC61+EC64+EC68+EC72</f>
        <v>0</v>
      </c>
      <c r="ED32" s="251" t="s">
        <v>10</v>
      </c>
      <c r="EE32" s="251" t="s">
        <v>10</v>
      </c>
      <c r="EF32" s="250" t="s">
        <v>10</v>
      </c>
      <c r="EG32" s="250" t="s">
        <v>10</v>
      </c>
      <c r="EH32" s="251" t="s">
        <v>10</v>
      </c>
      <c r="EI32" s="250">
        <f>EI33+EI38+EI61+EI64+EI68+EI72</f>
        <v>0</v>
      </c>
      <c r="EJ32" s="250">
        <f>EJ33+EJ38+EJ61+EJ64+EJ68+EJ72</f>
        <v>0</v>
      </c>
      <c r="EK32" s="250">
        <v>0</v>
      </c>
      <c r="EL32" s="250">
        <f>EL33+EL38+EL61+EL64+EL68+EL72</f>
        <v>0</v>
      </c>
      <c r="EM32" s="252" t="s">
        <v>10</v>
      </c>
      <c r="EN32" s="252" t="s">
        <v>10</v>
      </c>
      <c r="EO32" s="292" t="s">
        <v>310</v>
      </c>
      <c r="EP32" s="206" t="s">
        <v>315</v>
      </c>
      <c r="EQ32" s="206" t="s">
        <v>23</v>
      </c>
      <c r="ER32" s="250">
        <f>ER33+ER38+ER61+ER64+ER68+ER72</f>
        <v>0</v>
      </c>
      <c r="ES32" s="251" t="s">
        <v>10</v>
      </c>
      <c r="ET32" s="251" t="s">
        <v>10</v>
      </c>
      <c r="EU32" s="250" t="s">
        <v>10</v>
      </c>
      <c r="EV32" s="250" t="s">
        <v>10</v>
      </c>
      <c r="EW32" s="251" t="s">
        <v>10</v>
      </c>
      <c r="EX32" s="250">
        <f>EX33+EX38+EX61+EX64+EX68+EX72</f>
        <v>0</v>
      </c>
      <c r="EY32" s="250">
        <f>EY33+EY38+EY61+EY64+EY68+EY72</f>
        <v>0</v>
      </c>
      <c r="EZ32" s="250">
        <v>0</v>
      </c>
      <c r="FA32" s="250">
        <f>FA33+FA38+FA61+FA64+FA68+FA72</f>
        <v>0</v>
      </c>
      <c r="FB32" s="252" t="s">
        <v>10</v>
      </c>
      <c r="FC32" s="252" t="s">
        <v>10</v>
      </c>
      <c r="FD32" s="292" t="s">
        <v>310</v>
      </c>
      <c r="FE32" s="206" t="s">
        <v>315</v>
      </c>
      <c r="FF32" s="206" t="s">
        <v>23</v>
      </c>
      <c r="FG32" s="250">
        <f>FG33+FG38+FG61+FG64+FG68+FG72</f>
        <v>0</v>
      </c>
      <c r="FH32" s="251" t="s">
        <v>10</v>
      </c>
      <c r="FI32" s="251" t="s">
        <v>10</v>
      </c>
      <c r="FJ32" s="250" t="s">
        <v>10</v>
      </c>
      <c r="FK32" s="250" t="s">
        <v>10</v>
      </c>
      <c r="FL32" s="251" t="s">
        <v>10</v>
      </c>
      <c r="FM32" s="250">
        <f>FM33+FM38+FM61+FM64+FM68+FM72</f>
        <v>0</v>
      </c>
      <c r="FN32" s="250">
        <f>FN33+FN38+FN61+FN64+FN68+FN72</f>
        <v>0</v>
      </c>
      <c r="FO32" s="250">
        <v>0</v>
      </c>
      <c r="FP32" s="250">
        <f>FP33+FP38+FP61+FP64+FP68+FP72</f>
        <v>0</v>
      </c>
      <c r="FQ32" s="252" t="s">
        <v>10</v>
      </c>
      <c r="FR32" s="252" t="s">
        <v>10</v>
      </c>
      <c r="FS32" s="292" t="s">
        <v>310</v>
      </c>
      <c r="FT32" s="206" t="s">
        <v>315</v>
      </c>
      <c r="FU32" s="206" t="s">
        <v>23</v>
      </c>
      <c r="FV32" s="250">
        <f>FV33+FV38+FV61+FV64+FV68+FV72</f>
        <v>13907</v>
      </c>
      <c r="FW32" s="251" t="s">
        <v>10</v>
      </c>
      <c r="FX32" s="251" t="s">
        <v>10</v>
      </c>
      <c r="FY32" s="250" t="s">
        <v>10</v>
      </c>
      <c r="FZ32" s="250" t="s">
        <v>10</v>
      </c>
      <c r="GA32" s="251" t="s">
        <v>10</v>
      </c>
      <c r="GB32" s="250">
        <f>GB33+GB38+GB61+GB64+GB68+GB72</f>
        <v>8542.74</v>
      </c>
      <c r="GC32" s="250">
        <f>GC33+GC38+GC61+GC64+GC68+GC72</f>
        <v>0</v>
      </c>
      <c r="GD32" s="250">
        <f>GD33+GD38+GD61+GD64+GD68+GD72+GH66+'4-2(кв) - печатать'!CG70</f>
        <v>0</v>
      </c>
      <c r="GE32" s="252" t="s">
        <v>10</v>
      </c>
      <c r="GF32" s="252" t="s">
        <v>10</v>
      </c>
    </row>
    <row r="33" spans="1:188" ht="19.5" customHeight="1">
      <c r="A33" s="212" t="s">
        <v>316</v>
      </c>
      <c r="B33" s="206" t="s">
        <v>317</v>
      </c>
      <c r="C33" s="206" t="s">
        <v>24</v>
      </c>
      <c r="D33" s="266">
        <f>D34+D37</f>
        <v>0</v>
      </c>
      <c r="E33" s="267" t="s">
        <v>10</v>
      </c>
      <c r="F33" s="267" t="s">
        <v>10</v>
      </c>
      <c r="G33" s="266" t="s">
        <v>10</v>
      </c>
      <c r="H33" s="266" t="s">
        <v>10</v>
      </c>
      <c r="I33" s="267" t="s">
        <v>10</v>
      </c>
      <c r="J33" s="266">
        <f>J34+J37</f>
        <v>0</v>
      </c>
      <c r="K33" s="266" t="e">
        <f>K34+K37</f>
        <v>#REF!</v>
      </c>
      <c r="L33" s="266">
        <f>L34+L37</f>
        <v>0</v>
      </c>
      <c r="M33" s="266">
        <f>M34+M37</f>
        <v>0</v>
      </c>
      <c r="N33" s="268" t="s">
        <v>10</v>
      </c>
      <c r="O33" s="268" t="s">
        <v>10</v>
      </c>
      <c r="P33" s="127" t="e">
        <f>#REF!+#REF!</f>
        <v>#REF!</v>
      </c>
      <c r="Q33" s="127"/>
      <c r="R33" s="212" t="s">
        <v>316</v>
      </c>
      <c r="S33" s="206" t="s">
        <v>317</v>
      </c>
      <c r="T33" s="206" t="s">
        <v>24</v>
      </c>
      <c r="U33" s="250">
        <f>U34+U37</f>
        <v>0</v>
      </c>
      <c r="V33" s="251" t="s">
        <v>10</v>
      </c>
      <c r="W33" s="251" t="s">
        <v>10</v>
      </c>
      <c r="X33" s="251" t="s">
        <v>10</v>
      </c>
      <c r="Y33" s="251" t="s">
        <v>10</v>
      </c>
      <c r="Z33" s="251" t="s">
        <v>10</v>
      </c>
      <c r="AA33" s="250">
        <f>AA34+AA37</f>
        <v>0</v>
      </c>
      <c r="AB33" s="250" t="e">
        <f>AB34+AB37</f>
        <v>#REF!</v>
      </c>
      <c r="AC33" s="250">
        <v>0</v>
      </c>
      <c r="AD33" s="250">
        <f>AD34+AD37</f>
        <v>0</v>
      </c>
      <c r="AE33" s="252" t="s">
        <v>10</v>
      </c>
      <c r="AF33" s="252" t="s">
        <v>10</v>
      </c>
      <c r="AG33" s="127" t="e">
        <f>#REF!+#REF!</f>
        <v>#REF!</v>
      </c>
      <c r="AH33" s="212" t="s">
        <v>316</v>
      </c>
      <c r="AI33" s="206" t="s">
        <v>317</v>
      </c>
      <c r="AJ33" s="206" t="s">
        <v>24</v>
      </c>
      <c r="AK33" s="250">
        <f>AK34+AK37+AK35</f>
        <v>0</v>
      </c>
      <c r="AL33" s="251" t="s">
        <v>10</v>
      </c>
      <c r="AM33" s="251" t="s">
        <v>10</v>
      </c>
      <c r="AN33" s="250" t="s">
        <v>10</v>
      </c>
      <c r="AO33" s="250" t="s">
        <v>10</v>
      </c>
      <c r="AP33" s="251" t="s">
        <v>10</v>
      </c>
      <c r="AQ33" s="250">
        <f>AQ34+AQ37</f>
        <v>0</v>
      </c>
      <c r="AR33" s="250">
        <f>AR34+AR37</f>
        <v>0</v>
      </c>
      <c r="AS33" s="250">
        <v>0</v>
      </c>
      <c r="AT33" s="250">
        <f>AT34+AT37</f>
        <v>0</v>
      </c>
      <c r="AU33" s="252" t="s">
        <v>10</v>
      </c>
      <c r="AV33" s="252" t="s">
        <v>10</v>
      </c>
      <c r="AW33" s="127" t="e">
        <f>#REF!+#REF!</f>
        <v>#REF!</v>
      </c>
      <c r="AX33" s="212" t="s">
        <v>316</v>
      </c>
      <c r="AY33" s="206" t="s">
        <v>317</v>
      </c>
      <c r="AZ33" s="206" t="s">
        <v>24</v>
      </c>
      <c r="BA33" s="250">
        <f>BA34+BA37</f>
        <v>0</v>
      </c>
      <c r="BB33" s="251" t="s">
        <v>10</v>
      </c>
      <c r="BC33" s="251" t="s">
        <v>10</v>
      </c>
      <c r="BD33" s="250" t="s">
        <v>10</v>
      </c>
      <c r="BE33" s="250" t="s">
        <v>10</v>
      </c>
      <c r="BF33" s="251" t="s">
        <v>10</v>
      </c>
      <c r="BG33" s="251">
        <f>BG34+BG37</f>
        <v>0</v>
      </c>
      <c r="BH33" s="251" t="e">
        <f>BH34+BH37</f>
        <v>#REF!</v>
      </c>
      <c r="BI33" s="251">
        <v>0</v>
      </c>
      <c r="BJ33" s="251">
        <f>BJ34+BJ37</f>
        <v>0</v>
      </c>
      <c r="BK33" s="252" t="s">
        <v>10</v>
      </c>
      <c r="BL33" s="252" t="s">
        <v>10</v>
      </c>
      <c r="BM33" s="127" t="e">
        <f>#REF!+#REF!</f>
        <v>#REF!</v>
      </c>
      <c r="BN33" s="212" t="s">
        <v>316</v>
      </c>
      <c r="BO33" s="206" t="s">
        <v>317</v>
      </c>
      <c r="BP33" s="206" t="s">
        <v>24</v>
      </c>
      <c r="BQ33" s="250">
        <f>BQ34+BQ37</f>
        <v>0</v>
      </c>
      <c r="BR33" s="251" t="s">
        <v>10</v>
      </c>
      <c r="BS33" s="251" t="s">
        <v>10</v>
      </c>
      <c r="BT33" s="250" t="s">
        <v>10</v>
      </c>
      <c r="BU33" s="250" t="s">
        <v>10</v>
      </c>
      <c r="BV33" s="251" t="s">
        <v>10</v>
      </c>
      <c r="BW33" s="250">
        <f>BW48++BW50+BW58</f>
        <v>0</v>
      </c>
      <c r="BX33" s="250" t="e">
        <f>BX34+BX37+BX38+++BX48++BX50+BX58</f>
        <v>#REF!</v>
      </c>
      <c r="BY33" s="250">
        <v>0</v>
      </c>
      <c r="BZ33" s="250">
        <f>BZ34+BZ37+BZ38+++BZ48++BZ50+BZ58</f>
        <v>0</v>
      </c>
      <c r="CA33" s="252" t="s">
        <v>10</v>
      </c>
      <c r="CB33" s="252" t="s">
        <v>10</v>
      </c>
      <c r="CC33" s="127" t="e">
        <f>#REF!+#REF!</f>
        <v>#REF!</v>
      </c>
      <c r="CD33" s="212" t="s">
        <v>316</v>
      </c>
      <c r="CE33" s="206" t="s">
        <v>317</v>
      </c>
      <c r="CF33" s="206" t="s">
        <v>24</v>
      </c>
      <c r="CG33" s="250">
        <f>CG34+CG37</f>
        <v>0</v>
      </c>
      <c r="CH33" s="251" t="s">
        <v>10</v>
      </c>
      <c r="CI33" s="251" t="s">
        <v>10</v>
      </c>
      <c r="CJ33" s="250" t="s">
        <v>10</v>
      </c>
      <c r="CK33" s="250" t="s">
        <v>10</v>
      </c>
      <c r="CL33" s="251" t="s">
        <v>10</v>
      </c>
      <c r="CM33" s="250">
        <f>CM34+CM37</f>
        <v>0</v>
      </c>
      <c r="CN33" s="250" t="e">
        <f>CN34+CN37</f>
        <v>#REF!</v>
      </c>
      <c r="CO33" s="250">
        <v>0</v>
      </c>
      <c r="CP33" s="250">
        <f>CP34+CP37</f>
        <v>0</v>
      </c>
      <c r="CQ33" s="252" t="s">
        <v>10</v>
      </c>
      <c r="CR33" s="252" t="s">
        <v>10</v>
      </c>
      <c r="CS33" s="127" t="e">
        <f>#REF!+#REF!</f>
        <v>#REF!</v>
      </c>
      <c r="CT33" s="212" t="s">
        <v>316</v>
      </c>
      <c r="CU33" s="206" t="s">
        <v>317</v>
      </c>
      <c r="CV33" s="206" t="s">
        <v>24</v>
      </c>
      <c r="CW33" s="250">
        <f>CW34+CW37</f>
        <v>0</v>
      </c>
      <c r="CX33" s="251" t="s">
        <v>10</v>
      </c>
      <c r="CY33" s="251" t="s">
        <v>10</v>
      </c>
      <c r="CZ33" s="250" t="s">
        <v>10</v>
      </c>
      <c r="DA33" s="250" t="s">
        <v>10</v>
      </c>
      <c r="DB33" s="251" t="s">
        <v>10</v>
      </c>
      <c r="DC33" s="250">
        <f>DC34+DC37</f>
        <v>0</v>
      </c>
      <c r="DD33" s="250">
        <f>DD34+DD37</f>
        <v>0</v>
      </c>
      <c r="DE33" s="250">
        <v>0</v>
      </c>
      <c r="DF33" s="250">
        <f>DF34+DF37</f>
        <v>0</v>
      </c>
      <c r="DG33" s="252" t="s">
        <v>10</v>
      </c>
      <c r="DH33" s="252" t="s">
        <v>10</v>
      </c>
      <c r="DI33" s="127" t="e">
        <f>#REF!+#REF!</f>
        <v>#REF!</v>
      </c>
      <c r="DJ33" s="212" t="s">
        <v>316</v>
      </c>
      <c r="DK33" s="206" t="s">
        <v>317</v>
      </c>
      <c r="DL33" s="206" t="s">
        <v>24</v>
      </c>
      <c r="DM33" s="250">
        <f>DM34+DM37</f>
        <v>0</v>
      </c>
      <c r="DN33" s="251" t="s">
        <v>10</v>
      </c>
      <c r="DO33" s="251" t="s">
        <v>10</v>
      </c>
      <c r="DP33" s="250" t="s">
        <v>10</v>
      </c>
      <c r="DQ33" s="250" t="s">
        <v>10</v>
      </c>
      <c r="DR33" s="251" t="s">
        <v>10</v>
      </c>
      <c r="DS33" s="250">
        <f>DS34+DS37</f>
        <v>0</v>
      </c>
      <c r="DT33" s="250">
        <f>DT34+DT37</f>
        <v>0</v>
      </c>
      <c r="DU33" s="250">
        <v>0</v>
      </c>
      <c r="DV33" s="250">
        <f>DV34+DV37</f>
        <v>0</v>
      </c>
      <c r="DW33" s="252" t="s">
        <v>10</v>
      </c>
      <c r="DX33" s="252" t="s">
        <v>10</v>
      </c>
      <c r="DY33" s="139" t="e">
        <f>#REF!+#REF!</f>
        <v>#REF!</v>
      </c>
      <c r="DZ33" s="212" t="s">
        <v>316</v>
      </c>
      <c r="EA33" s="206" t="s">
        <v>317</v>
      </c>
      <c r="EB33" s="206" t="s">
        <v>24</v>
      </c>
      <c r="EC33" s="250">
        <f>EC34+EC37</f>
        <v>0</v>
      </c>
      <c r="ED33" s="251" t="s">
        <v>10</v>
      </c>
      <c r="EE33" s="251" t="s">
        <v>10</v>
      </c>
      <c r="EF33" s="250" t="s">
        <v>10</v>
      </c>
      <c r="EG33" s="250" t="s">
        <v>10</v>
      </c>
      <c r="EH33" s="251" t="s">
        <v>10</v>
      </c>
      <c r="EI33" s="250">
        <f>EI34+EI37</f>
        <v>0</v>
      </c>
      <c r="EJ33" s="250">
        <f>EJ34+EJ37</f>
        <v>0</v>
      </c>
      <c r="EK33" s="250">
        <v>0</v>
      </c>
      <c r="EL33" s="250">
        <f>EL34+EL37</f>
        <v>0</v>
      </c>
      <c r="EM33" s="252" t="s">
        <v>10</v>
      </c>
      <c r="EN33" s="252" t="s">
        <v>10</v>
      </c>
      <c r="EO33" s="212" t="s">
        <v>316</v>
      </c>
      <c r="EP33" s="206" t="s">
        <v>317</v>
      </c>
      <c r="EQ33" s="206" t="s">
        <v>24</v>
      </c>
      <c r="ER33" s="250">
        <f>ER34+ER37</f>
        <v>0</v>
      </c>
      <c r="ES33" s="251" t="s">
        <v>10</v>
      </c>
      <c r="ET33" s="251" t="s">
        <v>10</v>
      </c>
      <c r="EU33" s="250" t="s">
        <v>10</v>
      </c>
      <c r="EV33" s="250" t="s">
        <v>10</v>
      </c>
      <c r="EW33" s="251" t="s">
        <v>10</v>
      </c>
      <c r="EX33" s="250">
        <f>EX34+EX37</f>
        <v>0</v>
      </c>
      <c r="EY33" s="250">
        <f>EY34+EY37</f>
        <v>0</v>
      </c>
      <c r="EZ33" s="250">
        <v>0</v>
      </c>
      <c r="FA33" s="250">
        <f>FA34+FA37</f>
        <v>0</v>
      </c>
      <c r="FB33" s="252" t="s">
        <v>10</v>
      </c>
      <c r="FC33" s="252" t="s">
        <v>10</v>
      </c>
      <c r="FD33" s="212" t="s">
        <v>316</v>
      </c>
      <c r="FE33" s="206" t="s">
        <v>317</v>
      </c>
      <c r="FF33" s="206" t="s">
        <v>24</v>
      </c>
      <c r="FG33" s="250">
        <f>FG34+FG37</f>
        <v>0</v>
      </c>
      <c r="FH33" s="251" t="s">
        <v>10</v>
      </c>
      <c r="FI33" s="251" t="s">
        <v>10</v>
      </c>
      <c r="FJ33" s="250" t="s">
        <v>10</v>
      </c>
      <c r="FK33" s="250" t="s">
        <v>10</v>
      </c>
      <c r="FL33" s="251" t="s">
        <v>10</v>
      </c>
      <c r="FM33" s="250">
        <f>FM34+FM37</f>
        <v>0</v>
      </c>
      <c r="FN33" s="250">
        <f>FN34+FN37</f>
        <v>0</v>
      </c>
      <c r="FO33" s="250">
        <v>0</v>
      </c>
      <c r="FP33" s="250">
        <f>FP34+FP37</f>
        <v>0</v>
      </c>
      <c r="FQ33" s="252" t="s">
        <v>10</v>
      </c>
      <c r="FR33" s="252" t="s">
        <v>10</v>
      </c>
      <c r="FS33" s="212" t="s">
        <v>316</v>
      </c>
      <c r="FT33" s="206" t="s">
        <v>317</v>
      </c>
      <c r="FU33" s="206" t="s">
        <v>24</v>
      </c>
      <c r="FV33" s="250">
        <f>FV34+FV37</f>
        <v>0</v>
      </c>
      <c r="FW33" s="251" t="s">
        <v>10</v>
      </c>
      <c r="FX33" s="251" t="s">
        <v>10</v>
      </c>
      <c r="FY33" s="250" t="s">
        <v>10</v>
      </c>
      <c r="FZ33" s="250" t="s">
        <v>10</v>
      </c>
      <c r="GA33" s="251" t="s">
        <v>10</v>
      </c>
      <c r="GB33" s="250">
        <f>GB34+GB37</f>
        <v>0</v>
      </c>
      <c r="GC33" s="250">
        <f>GC34+GC37</f>
        <v>0</v>
      </c>
      <c r="GD33" s="250">
        <f>GD34+GD37</f>
        <v>0</v>
      </c>
      <c r="GE33" s="252" t="s">
        <v>10</v>
      </c>
      <c r="GF33" s="252" t="s">
        <v>10</v>
      </c>
    </row>
    <row r="34" spans="1:188" ht="21" customHeight="1">
      <c r="A34" s="213" t="s">
        <v>318</v>
      </c>
      <c r="B34" s="214" t="s">
        <v>334</v>
      </c>
      <c r="C34" s="214" t="s">
        <v>167</v>
      </c>
      <c r="D34" s="263">
        <f>D35+D36</f>
        <v>0</v>
      </c>
      <c r="E34" s="272" t="s">
        <v>10</v>
      </c>
      <c r="F34" s="272" t="s">
        <v>10</v>
      </c>
      <c r="G34" s="263" t="s">
        <v>10</v>
      </c>
      <c r="H34" s="263" t="s">
        <v>10</v>
      </c>
      <c r="I34" s="272" t="s">
        <v>10</v>
      </c>
      <c r="J34" s="272">
        <f>'ф 4,2 - разносить'!CQ10</f>
        <v>0</v>
      </c>
      <c r="K34" s="272">
        <f>'ф 4,2 - разносить'!CR10</f>
        <v>0</v>
      </c>
      <c r="L34" s="272">
        <f>'ф 4,2 - разносить'!CS10</f>
        <v>0</v>
      </c>
      <c r="M34" s="272">
        <f>'ф 4,2 - разносить'!CR10</f>
        <v>0</v>
      </c>
      <c r="N34" s="273" t="s">
        <v>10</v>
      </c>
      <c r="O34" s="273" t="s">
        <v>10</v>
      </c>
      <c r="P34" s="127" t="e">
        <f>#REF!+#REF!</f>
        <v>#REF!</v>
      </c>
      <c r="Q34" s="127"/>
      <c r="R34" s="213" t="s">
        <v>318</v>
      </c>
      <c r="S34" s="214" t="s">
        <v>334</v>
      </c>
      <c r="T34" s="214" t="s">
        <v>167</v>
      </c>
      <c r="U34" s="257">
        <f>U35</f>
        <v>0</v>
      </c>
      <c r="V34" s="258" t="s">
        <v>10</v>
      </c>
      <c r="W34" s="258" t="s">
        <v>10</v>
      </c>
      <c r="X34" s="258" t="s">
        <v>10</v>
      </c>
      <c r="Y34" s="258" t="s">
        <v>10</v>
      </c>
      <c r="Z34" s="258" t="s">
        <v>10</v>
      </c>
      <c r="AA34" s="258">
        <f>'ф 4,2 - разносить'!AC10</f>
        <v>0</v>
      </c>
      <c r="AB34" s="258" t="e">
        <f>#REF!+#REF!</f>
        <v>#REF!</v>
      </c>
      <c r="AC34" s="258">
        <v>0</v>
      </c>
      <c r="AD34" s="258">
        <f>'ф 4,2 - разносить'!AD10</f>
        <v>0</v>
      </c>
      <c r="AE34" s="259" t="s">
        <v>10</v>
      </c>
      <c r="AF34" s="259" t="s">
        <v>10</v>
      </c>
      <c r="AG34" s="127" t="e">
        <f>#REF!+#REF!</f>
        <v>#REF!</v>
      </c>
      <c r="AH34" s="213" t="s">
        <v>318</v>
      </c>
      <c r="AI34" s="214" t="s">
        <v>334</v>
      </c>
      <c r="AJ34" s="214" t="s">
        <v>167</v>
      </c>
      <c r="AK34" s="257">
        <f>AK35+AK36</f>
        <v>0</v>
      </c>
      <c r="AL34" s="258" t="s">
        <v>10</v>
      </c>
      <c r="AM34" s="258" t="s">
        <v>10</v>
      </c>
      <c r="AN34" s="257" t="s">
        <v>10</v>
      </c>
      <c r="AO34" s="257" t="s">
        <v>10</v>
      </c>
      <c r="AP34" s="258" t="s">
        <v>10</v>
      </c>
      <c r="AQ34" s="257">
        <f>AQ35+AQ36</f>
        <v>0</v>
      </c>
      <c r="AR34" s="257">
        <f>AR35+AR36</f>
        <v>0</v>
      </c>
      <c r="AS34" s="258">
        <v>0</v>
      </c>
      <c r="AT34" s="257">
        <f>AT35+AT36</f>
        <v>0</v>
      </c>
      <c r="AU34" s="259" t="s">
        <v>10</v>
      </c>
      <c r="AV34" s="259" t="s">
        <v>10</v>
      </c>
      <c r="AW34" s="127" t="e">
        <f>#REF!+#REF!</f>
        <v>#REF!</v>
      </c>
      <c r="AX34" s="213" t="s">
        <v>318</v>
      </c>
      <c r="AY34" s="214" t="s">
        <v>334</v>
      </c>
      <c r="AZ34" s="214" t="s">
        <v>167</v>
      </c>
      <c r="BA34" s="257">
        <f>BA35+BA36</f>
        <v>0</v>
      </c>
      <c r="BB34" s="258" t="s">
        <v>10</v>
      </c>
      <c r="BC34" s="258" t="s">
        <v>10</v>
      </c>
      <c r="BD34" s="257" t="s">
        <v>10</v>
      </c>
      <c r="BE34" s="257" t="s">
        <v>10</v>
      </c>
      <c r="BF34" s="258" t="s">
        <v>10</v>
      </c>
      <c r="BG34" s="257">
        <f>BG35+BG36</f>
        <v>0</v>
      </c>
      <c r="BH34" s="257" t="e">
        <f>BH35+BH36</f>
        <v>#REF!</v>
      </c>
      <c r="BI34" s="257">
        <v>0</v>
      </c>
      <c r="BJ34" s="257">
        <f>BJ35+BJ36</f>
        <v>0</v>
      </c>
      <c r="BK34" s="259" t="s">
        <v>10</v>
      </c>
      <c r="BL34" s="259" t="s">
        <v>10</v>
      </c>
      <c r="BM34" s="127" t="e">
        <f>#REF!+#REF!</f>
        <v>#REF!</v>
      </c>
      <c r="BN34" s="213" t="s">
        <v>318</v>
      </c>
      <c r="BO34" s="214" t="s">
        <v>334</v>
      </c>
      <c r="BP34" s="214" t="s">
        <v>167</v>
      </c>
      <c r="BQ34" s="257">
        <f>BQ35+BQ36</f>
        <v>0</v>
      </c>
      <c r="BR34" s="258" t="s">
        <v>10</v>
      </c>
      <c r="BS34" s="258" t="s">
        <v>10</v>
      </c>
      <c r="BT34" s="257" t="s">
        <v>10</v>
      </c>
      <c r="BU34" s="257" t="s">
        <v>10</v>
      </c>
      <c r="BV34" s="258" t="s">
        <v>10</v>
      </c>
      <c r="BW34" s="257">
        <f>BW35+BW36</f>
        <v>0</v>
      </c>
      <c r="BX34" s="257" t="e">
        <f>BX35+BX36</f>
        <v>#REF!</v>
      </c>
      <c r="BY34" s="258">
        <v>0</v>
      </c>
      <c r="BZ34" s="257">
        <f>BZ35+BZ36</f>
        <v>0</v>
      </c>
      <c r="CA34" s="259" t="s">
        <v>10</v>
      </c>
      <c r="CB34" s="259" t="s">
        <v>10</v>
      </c>
      <c r="CC34" s="127" t="e">
        <f>#REF!+#REF!</f>
        <v>#REF!</v>
      </c>
      <c r="CD34" s="213" t="s">
        <v>318</v>
      </c>
      <c r="CE34" s="214" t="s">
        <v>334</v>
      </c>
      <c r="CF34" s="214" t="s">
        <v>167</v>
      </c>
      <c r="CG34" s="257">
        <f>CG35+CG36</f>
        <v>0</v>
      </c>
      <c r="CH34" s="258" t="s">
        <v>10</v>
      </c>
      <c r="CI34" s="258" t="s">
        <v>10</v>
      </c>
      <c r="CJ34" s="257" t="s">
        <v>10</v>
      </c>
      <c r="CK34" s="257" t="s">
        <v>10</v>
      </c>
      <c r="CL34" s="258" t="s">
        <v>10</v>
      </c>
      <c r="CM34" s="257">
        <f>CM35+CM36</f>
        <v>0</v>
      </c>
      <c r="CN34" s="257" t="e">
        <f>CN35+CN36</f>
        <v>#REF!</v>
      </c>
      <c r="CO34" s="258">
        <v>0</v>
      </c>
      <c r="CP34" s="257">
        <f>CP35+CP36</f>
        <v>0</v>
      </c>
      <c r="CQ34" s="259" t="s">
        <v>10</v>
      </c>
      <c r="CR34" s="259" t="s">
        <v>10</v>
      </c>
      <c r="CS34" s="127" t="e">
        <f>#REF!+#REF!</f>
        <v>#REF!</v>
      </c>
      <c r="CT34" s="213" t="s">
        <v>318</v>
      </c>
      <c r="CU34" s="214" t="s">
        <v>334</v>
      </c>
      <c r="CV34" s="214" t="s">
        <v>167</v>
      </c>
      <c r="CW34" s="257">
        <f>CW35+CW36</f>
        <v>0</v>
      </c>
      <c r="CX34" s="258" t="s">
        <v>10</v>
      </c>
      <c r="CY34" s="258" t="s">
        <v>10</v>
      </c>
      <c r="CZ34" s="257" t="s">
        <v>10</v>
      </c>
      <c r="DA34" s="257" t="s">
        <v>10</v>
      </c>
      <c r="DB34" s="258" t="s">
        <v>10</v>
      </c>
      <c r="DC34" s="257">
        <f>DC35+DC36</f>
        <v>0</v>
      </c>
      <c r="DD34" s="257">
        <f>DD35+DD36</f>
        <v>0</v>
      </c>
      <c r="DE34" s="258">
        <v>0</v>
      </c>
      <c r="DF34" s="257">
        <f>DF35+DF36</f>
        <v>0</v>
      </c>
      <c r="DG34" s="259" t="s">
        <v>10</v>
      </c>
      <c r="DH34" s="259" t="s">
        <v>10</v>
      </c>
      <c r="DI34" s="127" t="e">
        <f>#REF!+#REF!</f>
        <v>#REF!</v>
      </c>
      <c r="DJ34" s="213" t="s">
        <v>318</v>
      </c>
      <c r="DK34" s="214" t="s">
        <v>334</v>
      </c>
      <c r="DL34" s="214" t="s">
        <v>167</v>
      </c>
      <c r="DM34" s="257">
        <f>DM35+DM36</f>
        <v>0</v>
      </c>
      <c r="DN34" s="258" t="s">
        <v>10</v>
      </c>
      <c r="DO34" s="258" t="s">
        <v>10</v>
      </c>
      <c r="DP34" s="257" t="s">
        <v>10</v>
      </c>
      <c r="DQ34" s="257" t="s">
        <v>10</v>
      </c>
      <c r="DR34" s="258" t="s">
        <v>10</v>
      </c>
      <c r="DS34" s="257">
        <f>DS35+DS36</f>
        <v>0</v>
      </c>
      <c r="DT34" s="257">
        <f>DT35+DT36</f>
        <v>0</v>
      </c>
      <c r="DU34" s="258">
        <v>0</v>
      </c>
      <c r="DV34" s="257">
        <f>DV35+DV36</f>
        <v>0</v>
      </c>
      <c r="DW34" s="260" t="s">
        <v>10</v>
      </c>
      <c r="DX34" s="260" t="s">
        <v>10</v>
      </c>
      <c r="DY34" s="139" t="e">
        <f>#REF!+#REF!</f>
        <v>#REF!</v>
      </c>
      <c r="DZ34" s="213" t="s">
        <v>318</v>
      </c>
      <c r="EA34" s="214" t="s">
        <v>334</v>
      </c>
      <c r="EB34" s="214" t="s">
        <v>167</v>
      </c>
      <c r="EC34" s="257">
        <f>EC35+EC36</f>
        <v>0</v>
      </c>
      <c r="ED34" s="258" t="s">
        <v>10</v>
      </c>
      <c r="EE34" s="258" t="s">
        <v>10</v>
      </c>
      <c r="EF34" s="257" t="s">
        <v>10</v>
      </c>
      <c r="EG34" s="257" t="s">
        <v>10</v>
      </c>
      <c r="EH34" s="258" t="s">
        <v>10</v>
      </c>
      <c r="EI34" s="257">
        <f>EI35+EI36</f>
        <v>0</v>
      </c>
      <c r="EJ34" s="257">
        <f>EJ35+EJ36</f>
        <v>0</v>
      </c>
      <c r="EK34" s="258">
        <v>0</v>
      </c>
      <c r="EL34" s="257">
        <f>EL35+EL36</f>
        <v>0</v>
      </c>
      <c r="EM34" s="260" t="s">
        <v>10</v>
      </c>
      <c r="EN34" s="260" t="s">
        <v>10</v>
      </c>
      <c r="EO34" s="213" t="s">
        <v>318</v>
      </c>
      <c r="EP34" s="214" t="s">
        <v>334</v>
      </c>
      <c r="EQ34" s="214" t="s">
        <v>167</v>
      </c>
      <c r="ER34" s="257">
        <v>0</v>
      </c>
      <c r="ES34" s="258" t="s">
        <v>10</v>
      </c>
      <c r="ET34" s="258" t="s">
        <v>10</v>
      </c>
      <c r="EU34" s="257" t="s">
        <v>10</v>
      </c>
      <c r="EV34" s="257" t="s">
        <v>10</v>
      </c>
      <c r="EW34" s="258" t="s">
        <v>10</v>
      </c>
      <c r="EX34" s="258">
        <f>EX35+EX36</f>
        <v>0</v>
      </c>
      <c r="EY34" s="258">
        <f>EY35+EY36</f>
        <v>0</v>
      </c>
      <c r="EZ34" s="258">
        <v>0</v>
      </c>
      <c r="FA34" s="258">
        <f>FA35+FA36</f>
        <v>0</v>
      </c>
      <c r="FB34" s="260" t="s">
        <v>10</v>
      </c>
      <c r="FC34" s="260" t="s">
        <v>10</v>
      </c>
      <c r="FD34" s="213" t="s">
        <v>318</v>
      </c>
      <c r="FE34" s="214" t="s">
        <v>334</v>
      </c>
      <c r="FF34" s="214" t="s">
        <v>167</v>
      </c>
      <c r="FG34" s="257">
        <v>0</v>
      </c>
      <c r="FH34" s="258" t="s">
        <v>10</v>
      </c>
      <c r="FI34" s="258" t="s">
        <v>10</v>
      </c>
      <c r="FJ34" s="257" t="s">
        <v>10</v>
      </c>
      <c r="FK34" s="257" t="s">
        <v>10</v>
      </c>
      <c r="FL34" s="258" t="s">
        <v>10</v>
      </c>
      <c r="FM34" s="258">
        <f>FM35+FM36</f>
        <v>0</v>
      </c>
      <c r="FN34" s="258">
        <f>FN35+FN36</f>
        <v>0</v>
      </c>
      <c r="FO34" s="258">
        <v>0</v>
      </c>
      <c r="FP34" s="258">
        <f>FP35+FP36</f>
        <v>0</v>
      </c>
      <c r="FQ34" s="260" t="s">
        <v>10</v>
      </c>
      <c r="FR34" s="260" t="s">
        <v>10</v>
      </c>
      <c r="FS34" s="213" t="s">
        <v>318</v>
      </c>
      <c r="FT34" s="214" t="s">
        <v>334</v>
      </c>
      <c r="FU34" s="214" t="s">
        <v>167</v>
      </c>
      <c r="FV34" s="257">
        <f>FV35+FV37</f>
        <v>0</v>
      </c>
      <c r="FW34" s="258" t="s">
        <v>10</v>
      </c>
      <c r="FX34" s="258" t="s">
        <v>10</v>
      </c>
      <c r="FY34" s="257" t="s">
        <v>10</v>
      </c>
      <c r="FZ34" s="257" t="s">
        <v>10</v>
      </c>
      <c r="GA34" s="258" t="s">
        <v>10</v>
      </c>
      <c r="GB34" s="258">
        <f>GB35+GB36</f>
        <v>0</v>
      </c>
      <c r="GC34" s="258">
        <f>GC35+GC36</f>
        <v>0</v>
      </c>
      <c r="GD34" s="258">
        <f>GD35+GD36</f>
        <v>0</v>
      </c>
      <c r="GE34" s="260" t="s">
        <v>10</v>
      </c>
      <c r="GF34" s="260" t="s">
        <v>10</v>
      </c>
    </row>
    <row r="35" spans="1:188" ht="18" customHeight="1">
      <c r="A35" s="207" t="s">
        <v>18</v>
      </c>
      <c r="B35" s="205" t="s">
        <v>335</v>
      </c>
      <c r="C35" s="205" t="s">
        <v>168</v>
      </c>
      <c r="D35" s="269">
        <f>U35+AK35+BA35+BQ35+CG35+CW35+DM35+EC35+ER35+FG35+FV35</f>
        <v>0</v>
      </c>
      <c r="E35" s="270" t="s">
        <v>10</v>
      </c>
      <c r="F35" s="270" t="s">
        <v>10</v>
      </c>
      <c r="G35" s="269" t="s">
        <v>10</v>
      </c>
      <c r="H35" s="269" t="s">
        <v>10</v>
      </c>
      <c r="I35" s="270" t="s">
        <v>10</v>
      </c>
      <c r="J35" s="269">
        <f>AA35+AQ35+BG35+BW35+CM35+DC35+DS35+EI35+EX35+FM35+GB35</f>
        <v>0</v>
      </c>
      <c r="K35" s="269" t="e">
        <f>AB35+AR35+BH35+BX35+CN35+DD35+DT35+EJ35+EY35+FN35+GC35</f>
        <v>#REF!</v>
      </c>
      <c r="L35" s="269">
        <v>0</v>
      </c>
      <c r="M35" s="269">
        <f>AD35+AT35+BJ35+BZ35+CP35+DF35+DV35+EL35+FA35+FP35+GD35</f>
        <v>0</v>
      </c>
      <c r="N35" s="271" t="s">
        <v>10</v>
      </c>
      <c r="O35" s="271" t="s">
        <v>10</v>
      </c>
      <c r="P35" s="127" t="e">
        <f>#REF!+#REF!</f>
        <v>#REF!</v>
      </c>
      <c r="Q35" s="127"/>
      <c r="R35" s="207" t="s">
        <v>18</v>
      </c>
      <c r="S35" s="205" t="s">
        <v>335</v>
      </c>
      <c r="T35" s="205" t="s">
        <v>168</v>
      </c>
      <c r="U35" s="254">
        <v>0</v>
      </c>
      <c r="V35" s="255" t="s">
        <v>10</v>
      </c>
      <c r="W35" s="255" t="s">
        <v>10</v>
      </c>
      <c r="X35" s="255" t="s">
        <v>10</v>
      </c>
      <c r="Y35" s="255" t="s">
        <v>10</v>
      </c>
      <c r="Z35" s="255" t="s">
        <v>10</v>
      </c>
      <c r="AA35" s="255">
        <f>'ф 4,2 - разносить'!AC11</f>
        <v>0</v>
      </c>
      <c r="AB35" s="255" t="e">
        <f>#REF!+#REF!</f>
        <v>#REF!</v>
      </c>
      <c r="AC35" s="255">
        <v>0</v>
      </c>
      <c r="AD35" s="255">
        <f>'ф 4,2 - разносить'!AD11</f>
        <v>0</v>
      </c>
      <c r="AE35" s="256" t="s">
        <v>10</v>
      </c>
      <c r="AF35" s="256" t="s">
        <v>10</v>
      </c>
      <c r="AG35" s="127" t="e">
        <f>#REF!+#REF!</f>
        <v>#REF!</v>
      </c>
      <c r="AH35" s="207" t="s">
        <v>18</v>
      </c>
      <c r="AI35" s="205" t="s">
        <v>335</v>
      </c>
      <c r="AJ35" s="205" t="s">
        <v>168</v>
      </c>
      <c r="AK35" s="254"/>
      <c r="AL35" s="255" t="s">
        <v>10</v>
      </c>
      <c r="AM35" s="255" t="s">
        <v>10</v>
      </c>
      <c r="AN35" s="254" t="s">
        <v>10</v>
      </c>
      <c r="AO35" s="254" t="s">
        <v>10</v>
      </c>
      <c r="AP35" s="255" t="s">
        <v>10</v>
      </c>
      <c r="AQ35" s="255">
        <f>'ф 4,2 - разносить'!AX11</f>
        <v>0</v>
      </c>
      <c r="AR35" s="255">
        <f>'ф 4,2 - разносить'!AY11</f>
        <v>0</v>
      </c>
      <c r="AS35" s="255">
        <v>0</v>
      </c>
      <c r="AT35" s="255">
        <f>'ф 4,2 - разносить'!AY11</f>
        <v>0</v>
      </c>
      <c r="AU35" s="256" t="s">
        <v>10</v>
      </c>
      <c r="AV35" s="256" t="s">
        <v>10</v>
      </c>
      <c r="AW35" s="127" t="e">
        <f>#REF!+#REF!</f>
        <v>#REF!</v>
      </c>
      <c r="AX35" s="207" t="s">
        <v>18</v>
      </c>
      <c r="AY35" s="205" t="s">
        <v>335</v>
      </c>
      <c r="AZ35" s="205" t="s">
        <v>168</v>
      </c>
      <c r="BA35" s="254">
        <v>0</v>
      </c>
      <c r="BB35" s="255" t="s">
        <v>10</v>
      </c>
      <c r="BC35" s="255" t="s">
        <v>10</v>
      </c>
      <c r="BD35" s="254" t="s">
        <v>10</v>
      </c>
      <c r="BE35" s="254" t="s">
        <v>10</v>
      </c>
      <c r="BF35" s="255" t="s">
        <v>10</v>
      </c>
      <c r="BG35" s="255">
        <f>'ф 4,2 - разносить'!BA11</f>
        <v>0</v>
      </c>
      <c r="BH35" s="255" t="e">
        <f>#REF!+#REF!</f>
        <v>#REF!</v>
      </c>
      <c r="BI35" s="255">
        <v>0</v>
      </c>
      <c r="BJ35" s="255">
        <f>'ф 4,2 - разносить'!BB11</f>
        <v>0</v>
      </c>
      <c r="BK35" s="256" t="s">
        <v>10</v>
      </c>
      <c r="BL35" s="256" t="s">
        <v>10</v>
      </c>
      <c r="BM35" s="127" t="e">
        <f>#REF!+#REF!</f>
        <v>#REF!</v>
      </c>
      <c r="BN35" s="207" t="s">
        <v>18</v>
      </c>
      <c r="BO35" s="205" t="s">
        <v>335</v>
      </c>
      <c r="BP35" s="205" t="s">
        <v>168</v>
      </c>
      <c r="BQ35" s="254">
        <v>0</v>
      </c>
      <c r="BR35" s="255" t="s">
        <v>10</v>
      </c>
      <c r="BS35" s="255" t="s">
        <v>10</v>
      </c>
      <c r="BT35" s="254" t="s">
        <v>10</v>
      </c>
      <c r="BU35" s="254" t="s">
        <v>10</v>
      </c>
      <c r="BV35" s="255" t="s">
        <v>10</v>
      </c>
      <c r="BW35" s="255">
        <f>'ф 4,2 - разносить'!BD11</f>
        <v>0</v>
      </c>
      <c r="BX35" s="255" t="e">
        <f>#REF!+#REF!</f>
        <v>#REF!</v>
      </c>
      <c r="BY35" s="255">
        <v>0</v>
      </c>
      <c r="BZ35" s="255">
        <f>'ф 4,2 - разносить'!BE11</f>
        <v>0</v>
      </c>
      <c r="CA35" s="256" t="s">
        <v>10</v>
      </c>
      <c r="CB35" s="256" t="s">
        <v>10</v>
      </c>
      <c r="CC35" s="127" t="e">
        <f>#REF!+#REF!</f>
        <v>#REF!</v>
      </c>
      <c r="CD35" s="207" t="s">
        <v>18</v>
      </c>
      <c r="CE35" s="205" t="s">
        <v>335</v>
      </c>
      <c r="CF35" s="205" t="s">
        <v>168</v>
      </c>
      <c r="CG35" s="254">
        <v>0</v>
      </c>
      <c r="CH35" s="255" t="s">
        <v>10</v>
      </c>
      <c r="CI35" s="255" t="s">
        <v>10</v>
      </c>
      <c r="CJ35" s="254" t="s">
        <v>10</v>
      </c>
      <c r="CK35" s="254" t="s">
        <v>10</v>
      </c>
      <c r="CL35" s="255" t="s">
        <v>10</v>
      </c>
      <c r="CM35" s="255">
        <f>'ф 4,2 - разносить'!BJ11</f>
        <v>0</v>
      </c>
      <c r="CN35" s="255" t="e">
        <f>#REF!+#REF!</f>
        <v>#REF!</v>
      </c>
      <c r="CO35" s="255">
        <v>0</v>
      </c>
      <c r="CP35" s="255">
        <f>'ф 4,2 - разносить'!BK11</f>
        <v>0</v>
      </c>
      <c r="CQ35" s="256" t="s">
        <v>10</v>
      </c>
      <c r="CR35" s="256" t="s">
        <v>10</v>
      </c>
      <c r="CS35" s="127" t="e">
        <f>#REF!+#REF!</f>
        <v>#REF!</v>
      </c>
      <c r="CT35" s="207" t="s">
        <v>18</v>
      </c>
      <c r="CU35" s="205" t="s">
        <v>335</v>
      </c>
      <c r="CV35" s="205" t="s">
        <v>168</v>
      </c>
      <c r="CW35" s="254">
        <v>0</v>
      </c>
      <c r="CX35" s="255" t="s">
        <v>10</v>
      </c>
      <c r="CY35" s="255" t="s">
        <v>10</v>
      </c>
      <c r="CZ35" s="254" t="s">
        <v>10</v>
      </c>
      <c r="DA35" s="254" t="s">
        <v>10</v>
      </c>
      <c r="DB35" s="255" t="s">
        <v>10</v>
      </c>
      <c r="DC35" s="255">
        <f>'ф 4,2 - разносить'!BG11</f>
        <v>0</v>
      </c>
      <c r="DD35" s="255">
        <f>'ф 4,2 - разносить'!DJ11</f>
        <v>0</v>
      </c>
      <c r="DE35" s="255">
        <v>0</v>
      </c>
      <c r="DF35" s="256">
        <f>'ф 4,2 - разносить'!BH11</f>
        <v>0</v>
      </c>
      <c r="DG35" s="256" t="s">
        <v>10</v>
      </c>
      <c r="DH35" s="256" t="s">
        <v>10</v>
      </c>
      <c r="DI35" s="127" t="e">
        <f>#REF!+#REF!</f>
        <v>#REF!</v>
      </c>
      <c r="DJ35" s="207" t="s">
        <v>18</v>
      </c>
      <c r="DK35" s="205" t="s">
        <v>335</v>
      </c>
      <c r="DL35" s="205" t="s">
        <v>168</v>
      </c>
      <c r="DM35" s="254">
        <v>0</v>
      </c>
      <c r="DN35" s="255" t="s">
        <v>10</v>
      </c>
      <c r="DO35" s="255" t="s">
        <v>10</v>
      </c>
      <c r="DP35" s="254" t="s">
        <v>10</v>
      </c>
      <c r="DQ35" s="254" t="s">
        <v>10</v>
      </c>
      <c r="DR35" s="255" t="s">
        <v>10</v>
      </c>
      <c r="DS35" s="255">
        <f>'ф 4,2 - разносить'!BM11</f>
        <v>0</v>
      </c>
      <c r="DT35" s="255"/>
      <c r="DU35" s="255">
        <v>0</v>
      </c>
      <c r="DV35" s="256">
        <f>'ф 4,2 - разносить'!BN11</f>
        <v>0</v>
      </c>
      <c r="DW35" s="261" t="s">
        <v>10</v>
      </c>
      <c r="DX35" s="261" t="s">
        <v>10</v>
      </c>
      <c r="DY35" s="139" t="e">
        <f>#REF!+#REF!</f>
        <v>#REF!</v>
      </c>
      <c r="DZ35" s="207" t="s">
        <v>18</v>
      </c>
      <c r="EA35" s="205" t="s">
        <v>335</v>
      </c>
      <c r="EB35" s="205" t="s">
        <v>168</v>
      </c>
      <c r="EC35" s="254">
        <v>0</v>
      </c>
      <c r="ED35" s="255" t="s">
        <v>10</v>
      </c>
      <c r="EE35" s="255" t="s">
        <v>10</v>
      </c>
      <c r="EF35" s="254" t="s">
        <v>10</v>
      </c>
      <c r="EG35" s="254" t="s">
        <v>10</v>
      </c>
      <c r="EH35" s="255" t="s">
        <v>10</v>
      </c>
      <c r="EI35" s="255">
        <f>'ф 4,2 - разносить'!CK11</f>
        <v>0</v>
      </c>
      <c r="EJ35" s="255">
        <f>'ф 4,2 - разносить'!CL11</f>
        <v>0</v>
      </c>
      <c r="EK35" s="255">
        <v>0</v>
      </c>
      <c r="EL35" s="255">
        <f>'ф 4,2 - разносить'!CL11</f>
        <v>0</v>
      </c>
      <c r="EM35" s="261" t="s">
        <v>10</v>
      </c>
      <c r="EN35" s="261" t="s">
        <v>10</v>
      </c>
      <c r="EO35" s="207" t="s">
        <v>18</v>
      </c>
      <c r="EP35" s="205" t="s">
        <v>335</v>
      </c>
      <c r="EQ35" s="205" t="s">
        <v>168</v>
      </c>
      <c r="ER35" s="254">
        <v>0</v>
      </c>
      <c r="ES35" s="255" t="s">
        <v>10</v>
      </c>
      <c r="ET35" s="255" t="s">
        <v>10</v>
      </c>
      <c r="EU35" s="254" t="s">
        <v>10</v>
      </c>
      <c r="EV35" s="254" t="s">
        <v>10</v>
      </c>
      <c r="EW35" s="255" t="s">
        <v>10</v>
      </c>
      <c r="EX35" s="255">
        <f>'ф 4,2 - разносить'!CN11</f>
        <v>0</v>
      </c>
      <c r="EY35" s="255">
        <f>'ф 4,2 - разносить'!DA11</f>
        <v>0</v>
      </c>
      <c r="EZ35" s="255">
        <v>0</v>
      </c>
      <c r="FA35" s="255">
        <f>'ф 4,2 - разносить'!DA11</f>
        <v>0</v>
      </c>
      <c r="FB35" s="261" t="s">
        <v>10</v>
      </c>
      <c r="FC35" s="261" t="s">
        <v>10</v>
      </c>
      <c r="FD35" s="207" t="s">
        <v>18</v>
      </c>
      <c r="FE35" s="205" t="s">
        <v>335</v>
      </c>
      <c r="FF35" s="205" t="s">
        <v>168</v>
      </c>
      <c r="FG35" s="254">
        <v>0</v>
      </c>
      <c r="FH35" s="255" t="s">
        <v>10</v>
      </c>
      <c r="FI35" s="255" t="s">
        <v>10</v>
      </c>
      <c r="FJ35" s="254" t="s">
        <v>10</v>
      </c>
      <c r="FK35" s="254" t="s">
        <v>10</v>
      </c>
      <c r="FL35" s="255" t="s">
        <v>10</v>
      </c>
      <c r="FM35" s="255">
        <f>'ф 4,2 - разносить'!CZ11</f>
        <v>0</v>
      </c>
      <c r="FN35" s="255">
        <f>'ф 4,2 - разносить'!DM11</f>
        <v>0</v>
      </c>
      <c r="FO35" s="255">
        <v>0</v>
      </c>
      <c r="FP35" s="255">
        <f>'ф 4,2 - разносить'!DM11</f>
        <v>0</v>
      </c>
      <c r="FQ35" s="261" t="s">
        <v>10</v>
      </c>
      <c r="FR35" s="261" t="s">
        <v>10</v>
      </c>
      <c r="FS35" s="207" t="s">
        <v>18</v>
      </c>
      <c r="FT35" s="205" t="s">
        <v>335</v>
      </c>
      <c r="FU35" s="205" t="s">
        <v>168</v>
      </c>
      <c r="FV35" s="254">
        <v>0</v>
      </c>
      <c r="FW35" s="255" t="s">
        <v>10</v>
      </c>
      <c r="FX35" s="255" t="s">
        <v>10</v>
      </c>
      <c r="FY35" s="254" t="s">
        <v>10</v>
      </c>
      <c r="FZ35" s="254" t="s">
        <v>10</v>
      </c>
      <c r="GA35" s="255" t="s">
        <v>10</v>
      </c>
      <c r="GB35" s="255">
        <f>'ф 4,2 - разносить'!CH11</f>
        <v>0</v>
      </c>
      <c r="GC35" s="255">
        <v>0</v>
      </c>
      <c r="GD35" s="255">
        <f>'ф 4,2 - разносить'!CI11</f>
        <v>0</v>
      </c>
      <c r="GE35" s="261" t="s">
        <v>10</v>
      </c>
      <c r="GF35" s="261" t="s">
        <v>10</v>
      </c>
    </row>
    <row r="36" spans="1:188" ht="18.75" customHeight="1">
      <c r="A36" s="207" t="s">
        <v>382</v>
      </c>
      <c r="B36" s="205" t="s">
        <v>336</v>
      </c>
      <c r="C36" s="205" t="s">
        <v>72</v>
      </c>
      <c r="D36" s="269">
        <f>U36+AK36+BA36+BQ36+CG36+CW36+DM36+EC36+ER36+FG36</f>
        <v>0</v>
      </c>
      <c r="E36" s="270" t="s">
        <v>10</v>
      </c>
      <c r="F36" s="270" t="s">
        <v>10</v>
      </c>
      <c r="G36" s="269" t="s">
        <v>10</v>
      </c>
      <c r="H36" s="269" t="s">
        <v>10</v>
      </c>
      <c r="I36" s="270" t="s">
        <v>10</v>
      </c>
      <c r="J36" s="270">
        <f>'ф 4,2 - разносить'!CQ12</f>
        <v>0</v>
      </c>
      <c r="K36" s="270">
        <f>'ф 4,2 - разносить'!CR12</f>
        <v>0</v>
      </c>
      <c r="L36" s="270">
        <f>'ф 4,2 - разносить'!CS12</f>
        <v>0</v>
      </c>
      <c r="M36" s="269">
        <f>AD36+AT36+BJ36+BZ36+CP36+DF36+DV36+EL36+FA36+FP36+GD36</f>
        <v>0</v>
      </c>
      <c r="N36" s="271" t="s">
        <v>10</v>
      </c>
      <c r="O36" s="271" t="s">
        <v>10</v>
      </c>
      <c r="P36" s="127" t="e">
        <f>#REF!+#REF!</f>
        <v>#REF!</v>
      </c>
      <c r="Q36" s="127"/>
      <c r="R36" s="207" t="s">
        <v>382</v>
      </c>
      <c r="S36" s="205" t="s">
        <v>336</v>
      </c>
      <c r="T36" s="205" t="s">
        <v>72</v>
      </c>
      <c r="U36" s="254">
        <v>0</v>
      </c>
      <c r="V36" s="255" t="s">
        <v>10</v>
      </c>
      <c r="W36" s="255" t="s">
        <v>10</v>
      </c>
      <c r="X36" s="255" t="s">
        <v>10</v>
      </c>
      <c r="Y36" s="255" t="s">
        <v>10</v>
      </c>
      <c r="Z36" s="255" t="s">
        <v>10</v>
      </c>
      <c r="AA36" s="255">
        <f>'ф 4,2 - разносить'!AC12</f>
        <v>0</v>
      </c>
      <c r="AB36" s="255" t="e">
        <f>#REF!+#REF!</f>
        <v>#REF!</v>
      </c>
      <c r="AC36" s="255">
        <v>0</v>
      </c>
      <c r="AD36" s="255">
        <f>'ф 4,2 - разносить'!AD12</f>
        <v>0</v>
      </c>
      <c r="AE36" s="256" t="s">
        <v>10</v>
      </c>
      <c r="AF36" s="256" t="s">
        <v>10</v>
      </c>
      <c r="AG36" s="127" t="e">
        <f>#REF!+#REF!</f>
        <v>#REF!</v>
      </c>
      <c r="AH36" s="207" t="s">
        <v>382</v>
      </c>
      <c r="AI36" s="205" t="s">
        <v>336</v>
      </c>
      <c r="AJ36" s="205" t="s">
        <v>72</v>
      </c>
      <c r="AK36" s="254">
        <v>0</v>
      </c>
      <c r="AL36" s="255" t="s">
        <v>10</v>
      </c>
      <c r="AM36" s="255" t="s">
        <v>10</v>
      </c>
      <c r="AN36" s="254" t="s">
        <v>10</v>
      </c>
      <c r="AO36" s="254" t="s">
        <v>10</v>
      </c>
      <c r="AP36" s="255" t="s">
        <v>10</v>
      </c>
      <c r="AQ36" s="255">
        <f>'ф 4,2 - разносить'!AX12</f>
        <v>0</v>
      </c>
      <c r="AR36" s="255">
        <f>'ф 4,2 - разносить'!AY12</f>
        <v>0</v>
      </c>
      <c r="AS36" s="255">
        <v>0</v>
      </c>
      <c r="AT36" s="255">
        <f>'ф 4,2 - разносить'!AY12</f>
        <v>0</v>
      </c>
      <c r="AU36" s="256" t="s">
        <v>10</v>
      </c>
      <c r="AV36" s="256" t="s">
        <v>10</v>
      </c>
      <c r="AW36" s="127" t="e">
        <f>#REF!+#REF!</f>
        <v>#REF!</v>
      </c>
      <c r="AX36" s="207" t="s">
        <v>382</v>
      </c>
      <c r="AY36" s="205" t="s">
        <v>336</v>
      </c>
      <c r="AZ36" s="205" t="s">
        <v>72</v>
      </c>
      <c r="BA36" s="254">
        <v>0</v>
      </c>
      <c r="BB36" s="255" t="s">
        <v>10</v>
      </c>
      <c r="BC36" s="255" t="s">
        <v>10</v>
      </c>
      <c r="BD36" s="254" t="s">
        <v>10</v>
      </c>
      <c r="BE36" s="254" t="s">
        <v>10</v>
      </c>
      <c r="BF36" s="255" t="s">
        <v>10</v>
      </c>
      <c r="BG36" s="255">
        <f>'ф 4,2 - разносить'!BA12</f>
        <v>0</v>
      </c>
      <c r="BH36" s="255" t="e">
        <f>#REF!+#REF!</f>
        <v>#REF!</v>
      </c>
      <c r="BI36" s="255">
        <v>0</v>
      </c>
      <c r="BJ36" s="255">
        <f>'ф 4,2 - разносить'!BB12</f>
        <v>0</v>
      </c>
      <c r="BK36" s="256" t="s">
        <v>10</v>
      </c>
      <c r="BL36" s="256" t="s">
        <v>10</v>
      </c>
      <c r="BM36" s="127" t="e">
        <f>#REF!+#REF!</f>
        <v>#REF!</v>
      </c>
      <c r="BN36" s="207" t="s">
        <v>382</v>
      </c>
      <c r="BO36" s="205" t="s">
        <v>336</v>
      </c>
      <c r="BP36" s="205" t="s">
        <v>72</v>
      </c>
      <c r="BQ36" s="254">
        <v>0</v>
      </c>
      <c r="BR36" s="255" t="s">
        <v>10</v>
      </c>
      <c r="BS36" s="255" t="s">
        <v>10</v>
      </c>
      <c r="BT36" s="254" t="s">
        <v>10</v>
      </c>
      <c r="BU36" s="254" t="s">
        <v>10</v>
      </c>
      <c r="BV36" s="255" t="s">
        <v>10</v>
      </c>
      <c r="BW36" s="255">
        <f>'ф 4,2 - разносить'!BD12</f>
        <v>0</v>
      </c>
      <c r="BX36" s="255" t="e">
        <f>#REF!+#REF!</f>
        <v>#REF!</v>
      </c>
      <c r="BY36" s="255">
        <v>0</v>
      </c>
      <c r="BZ36" s="255">
        <f>'ф 4,2 - разносить'!BE12</f>
        <v>0</v>
      </c>
      <c r="CA36" s="256" t="s">
        <v>10</v>
      </c>
      <c r="CB36" s="256" t="s">
        <v>10</v>
      </c>
      <c r="CC36" s="127" t="e">
        <f>#REF!+#REF!</f>
        <v>#REF!</v>
      </c>
      <c r="CD36" s="207" t="s">
        <v>382</v>
      </c>
      <c r="CE36" s="205" t="s">
        <v>336</v>
      </c>
      <c r="CF36" s="205" t="s">
        <v>72</v>
      </c>
      <c r="CG36" s="254">
        <v>0</v>
      </c>
      <c r="CH36" s="255" t="s">
        <v>10</v>
      </c>
      <c r="CI36" s="255" t="s">
        <v>10</v>
      </c>
      <c r="CJ36" s="254" t="s">
        <v>10</v>
      </c>
      <c r="CK36" s="254" t="s">
        <v>10</v>
      </c>
      <c r="CL36" s="255" t="s">
        <v>10</v>
      </c>
      <c r="CM36" s="255">
        <f>'ф 4,2 - разносить'!BJ12</f>
        <v>0</v>
      </c>
      <c r="CN36" s="255" t="e">
        <f>#REF!+#REF!</f>
        <v>#REF!</v>
      </c>
      <c r="CO36" s="255">
        <v>0</v>
      </c>
      <c r="CP36" s="255">
        <f>'ф 4,2 - разносить'!BK12</f>
        <v>0</v>
      </c>
      <c r="CQ36" s="256" t="s">
        <v>10</v>
      </c>
      <c r="CR36" s="256" t="s">
        <v>10</v>
      </c>
      <c r="CS36" s="127" t="e">
        <f>#REF!+#REF!</f>
        <v>#REF!</v>
      </c>
      <c r="CT36" s="207" t="s">
        <v>382</v>
      </c>
      <c r="CU36" s="205" t="s">
        <v>336</v>
      </c>
      <c r="CV36" s="205" t="s">
        <v>72</v>
      </c>
      <c r="CW36" s="254">
        <v>0</v>
      </c>
      <c r="CX36" s="255" t="s">
        <v>10</v>
      </c>
      <c r="CY36" s="255" t="s">
        <v>10</v>
      </c>
      <c r="CZ36" s="254" t="s">
        <v>10</v>
      </c>
      <c r="DA36" s="254" t="s">
        <v>10</v>
      </c>
      <c r="DB36" s="255" t="s">
        <v>10</v>
      </c>
      <c r="DC36" s="255">
        <f>'ф 4,2 - разносить'!BG12</f>
        <v>0</v>
      </c>
      <c r="DD36" s="255">
        <f>'ф 4,2 - разносить'!DJ12</f>
        <v>0</v>
      </c>
      <c r="DE36" s="255">
        <v>0</v>
      </c>
      <c r="DF36" s="256">
        <f>'ф 4,2 - разносить'!BH12</f>
        <v>0</v>
      </c>
      <c r="DG36" s="256" t="s">
        <v>10</v>
      </c>
      <c r="DH36" s="256" t="s">
        <v>10</v>
      </c>
      <c r="DI36" s="127" t="e">
        <f>#REF!+#REF!</f>
        <v>#REF!</v>
      </c>
      <c r="DJ36" s="207" t="s">
        <v>382</v>
      </c>
      <c r="DK36" s="205" t="s">
        <v>336</v>
      </c>
      <c r="DL36" s="205" t="s">
        <v>72</v>
      </c>
      <c r="DM36" s="254">
        <v>0</v>
      </c>
      <c r="DN36" s="255" t="s">
        <v>10</v>
      </c>
      <c r="DO36" s="255" t="s">
        <v>10</v>
      </c>
      <c r="DP36" s="254" t="s">
        <v>10</v>
      </c>
      <c r="DQ36" s="254" t="s">
        <v>10</v>
      </c>
      <c r="DR36" s="255" t="s">
        <v>10</v>
      </c>
      <c r="DS36" s="255">
        <f>'ф 4,2 - разносить'!BM12</f>
        <v>0</v>
      </c>
      <c r="DT36" s="255"/>
      <c r="DU36" s="255">
        <v>0</v>
      </c>
      <c r="DV36" s="256">
        <f>'ф 4,2 - разносить'!BN12</f>
        <v>0</v>
      </c>
      <c r="DW36" s="261" t="s">
        <v>10</v>
      </c>
      <c r="DX36" s="261" t="s">
        <v>10</v>
      </c>
      <c r="DY36" s="139" t="e">
        <f>#REF!+#REF!</f>
        <v>#REF!</v>
      </c>
      <c r="DZ36" s="207" t="s">
        <v>382</v>
      </c>
      <c r="EA36" s="205" t="s">
        <v>336</v>
      </c>
      <c r="EB36" s="205" t="s">
        <v>72</v>
      </c>
      <c r="EC36" s="254">
        <v>0</v>
      </c>
      <c r="ED36" s="255" t="s">
        <v>10</v>
      </c>
      <c r="EE36" s="255" t="s">
        <v>10</v>
      </c>
      <c r="EF36" s="254" t="s">
        <v>10</v>
      </c>
      <c r="EG36" s="254" t="s">
        <v>10</v>
      </c>
      <c r="EH36" s="255" t="s">
        <v>10</v>
      </c>
      <c r="EI36" s="255">
        <f>'ф 4,2 - разносить'!CK12</f>
        <v>0</v>
      </c>
      <c r="EJ36" s="255">
        <f>'ф 4,2 - разносить'!CL12</f>
        <v>0</v>
      </c>
      <c r="EK36" s="255">
        <v>0</v>
      </c>
      <c r="EL36" s="255">
        <f>'ф 4,2 - разносить'!CL16</f>
        <v>0</v>
      </c>
      <c r="EM36" s="261" t="s">
        <v>10</v>
      </c>
      <c r="EN36" s="261" t="s">
        <v>10</v>
      </c>
      <c r="EO36" s="207" t="s">
        <v>382</v>
      </c>
      <c r="EP36" s="205" t="s">
        <v>336</v>
      </c>
      <c r="EQ36" s="205" t="s">
        <v>72</v>
      </c>
      <c r="ER36" s="254">
        <v>0</v>
      </c>
      <c r="ES36" s="255" t="s">
        <v>10</v>
      </c>
      <c r="ET36" s="255" t="s">
        <v>10</v>
      </c>
      <c r="EU36" s="254" t="s">
        <v>10</v>
      </c>
      <c r="EV36" s="254" t="s">
        <v>10</v>
      </c>
      <c r="EW36" s="255" t="s">
        <v>10</v>
      </c>
      <c r="EX36" s="255">
        <f>'ф 4,2 - разносить'!CZ12</f>
        <v>0</v>
      </c>
      <c r="EY36" s="255">
        <f>'ф 4,2 - разносить'!DA12</f>
        <v>0</v>
      </c>
      <c r="EZ36" s="255">
        <v>0</v>
      </c>
      <c r="FA36" s="255">
        <f>'ф 4,2 - разносить'!DA16</f>
        <v>0</v>
      </c>
      <c r="FB36" s="261" t="s">
        <v>10</v>
      </c>
      <c r="FC36" s="261" t="s">
        <v>10</v>
      </c>
      <c r="FD36" s="207" t="s">
        <v>382</v>
      </c>
      <c r="FE36" s="205" t="s">
        <v>336</v>
      </c>
      <c r="FF36" s="205" t="s">
        <v>72</v>
      </c>
      <c r="FG36" s="254">
        <v>0</v>
      </c>
      <c r="FH36" s="255" t="s">
        <v>10</v>
      </c>
      <c r="FI36" s="255" t="s">
        <v>10</v>
      </c>
      <c r="FJ36" s="254" t="s">
        <v>10</v>
      </c>
      <c r="FK36" s="254" t="s">
        <v>10</v>
      </c>
      <c r="FL36" s="255" t="s">
        <v>10</v>
      </c>
      <c r="FM36" s="255">
        <f>'ф 4,2 - разносить'!DL12</f>
        <v>0</v>
      </c>
      <c r="FN36" s="255">
        <f>'ф 4,2 - разносить'!DM12</f>
        <v>0</v>
      </c>
      <c r="FO36" s="255">
        <v>0</v>
      </c>
      <c r="FP36" s="255">
        <f>'ф 4,2 - разносить'!DM16</f>
        <v>0</v>
      </c>
      <c r="FQ36" s="261" t="s">
        <v>10</v>
      </c>
      <c r="FR36" s="261" t="s">
        <v>10</v>
      </c>
      <c r="FS36" s="207" t="s">
        <v>382</v>
      </c>
      <c r="FT36" s="205" t="s">
        <v>336</v>
      </c>
      <c r="FU36" s="205" t="s">
        <v>72</v>
      </c>
      <c r="FV36" s="254">
        <v>0</v>
      </c>
      <c r="FW36" s="255" t="s">
        <v>10</v>
      </c>
      <c r="FX36" s="255" t="s">
        <v>10</v>
      </c>
      <c r="FY36" s="254" t="s">
        <v>10</v>
      </c>
      <c r="FZ36" s="254" t="s">
        <v>10</v>
      </c>
      <c r="GA36" s="255" t="s">
        <v>10</v>
      </c>
      <c r="GB36" s="255">
        <f>'ф 4,2 - разносить'!DX12</f>
        <v>0</v>
      </c>
      <c r="GC36" s="255">
        <v>0</v>
      </c>
      <c r="GD36" s="255">
        <v>0</v>
      </c>
      <c r="GE36" s="261" t="s">
        <v>10</v>
      </c>
      <c r="GF36" s="261" t="s">
        <v>10</v>
      </c>
    </row>
    <row r="37" spans="1:188" ht="16.5" customHeight="1">
      <c r="A37" s="213" t="s">
        <v>319</v>
      </c>
      <c r="B37" s="214" t="s">
        <v>217</v>
      </c>
      <c r="C37" s="214" t="s">
        <v>73</v>
      </c>
      <c r="D37" s="269">
        <f>U37+AK37+BA37+BQ37+CG37+CW37+DM37+EC37+ER37+FG37+FV37</f>
        <v>0</v>
      </c>
      <c r="E37" s="272" t="s">
        <v>10</v>
      </c>
      <c r="F37" s="272" t="s">
        <v>10</v>
      </c>
      <c r="G37" s="263" t="s">
        <v>10</v>
      </c>
      <c r="H37" s="263" t="s">
        <v>10</v>
      </c>
      <c r="I37" s="272" t="s">
        <v>10</v>
      </c>
      <c r="J37" s="269">
        <f>AA37+AQ37+BG37+BW37+CM37+DC37+DS37+EI37+EX37+FM37+GB37</f>
        <v>0</v>
      </c>
      <c r="K37" s="269" t="e">
        <f>AB37+AR37+BH37+BX37+CN37+DD37+DT37+EJ37+EY37+FN37+#REF!</f>
        <v>#REF!</v>
      </c>
      <c r="L37" s="269">
        <f>AD37+AT37+BJ37+BZ37+CP37+DF37+DV37+EL37+FA37+FP37+GC37</f>
        <v>0</v>
      </c>
      <c r="M37" s="269">
        <f>AD37+AT37+BJ37+BZ37+CP37+DF37+DV37+EL37+FA37+FP37+GD37</f>
        <v>0</v>
      </c>
      <c r="N37" s="273" t="s">
        <v>10</v>
      </c>
      <c r="O37" s="273" t="s">
        <v>10</v>
      </c>
      <c r="P37" s="127" t="e">
        <f>#REF!+#REF!</f>
        <v>#REF!</v>
      </c>
      <c r="Q37" s="127"/>
      <c r="R37" s="213" t="s">
        <v>319</v>
      </c>
      <c r="S37" s="214" t="s">
        <v>217</v>
      </c>
      <c r="T37" s="214" t="s">
        <v>73</v>
      </c>
      <c r="U37" s="257">
        <v>0</v>
      </c>
      <c r="V37" s="258" t="s">
        <v>10</v>
      </c>
      <c r="W37" s="258" t="s">
        <v>10</v>
      </c>
      <c r="X37" s="258" t="s">
        <v>10</v>
      </c>
      <c r="Y37" s="258" t="s">
        <v>10</v>
      </c>
      <c r="Z37" s="258" t="s">
        <v>10</v>
      </c>
      <c r="AA37" s="258">
        <f>'ф 4,2 - разносить'!AC13</f>
        <v>0</v>
      </c>
      <c r="AB37" s="258" t="e">
        <f>#REF!+#REF!</f>
        <v>#REF!</v>
      </c>
      <c r="AC37" s="258">
        <v>0</v>
      </c>
      <c r="AD37" s="258">
        <f>'ф 4,2 - разносить'!AD13</f>
        <v>0</v>
      </c>
      <c r="AE37" s="259" t="s">
        <v>10</v>
      </c>
      <c r="AF37" s="259" t="s">
        <v>10</v>
      </c>
      <c r="AG37" s="127" t="e">
        <f>#REF!+#REF!</f>
        <v>#REF!</v>
      </c>
      <c r="AH37" s="213" t="s">
        <v>319</v>
      </c>
      <c r="AI37" s="214" t="s">
        <v>217</v>
      </c>
      <c r="AJ37" s="214" t="s">
        <v>73</v>
      </c>
      <c r="AK37" s="257"/>
      <c r="AL37" s="258" t="s">
        <v>10</v>
      </c>
      <c r="AM37" s="258" t="s">
        <v>10</v>
      </c>
      <c r="AN37" s="257" t="s">
        <v>10</v>
      </c>
      <c r="AO37" s="257" t="s">
        <v>10</v>
      </c>
      <c r="AP37" s="258" t="s">
        <v>10</v>
      </c>
      <c r="AQ37" s="258">
        <f>'ф 4,2 - разносить'!AX13</f>
        <v>0</v>
      </c>
      <c r="AR37" s="258">
        <f>'ф 4,2 - разносить'!AY13</f>
        <v>0</v>
      </c>
      <c r="AS37" s="258">
        <v>0</v>
      </c>
      <c r="AT37" s="258">
        <f>'ф 4,2 - разносить'!AY13</f>
        <v>0</v>
      </c>
      <c r="AU37" s="259" t="s">
        <v>10</v>
      </c>
      <c r="AV37" s="259" t="s">
        <v>10</v>
      </c>
      <c r="AW37" s="127" t="e">
        <f>#REF!+#REF!</f>
        <v>#REF!</v>
      </c>
      <c r="AX37" s="213" t="s">
        <v>319</v>
      </c>
      <c r="AY37" s="214" t="s">
        <v>217</v>
      </c>
      <c r="AZ37" s="214" t="s">
        <v>73</v>
      </c>
      <c r="BA37" s="257">
        <v>0</v>
      </c>
      <c r="BB37" s="258" t="s">
        <v>10</v>
      </c>
      <c r="BC37" s="258" t="s">
        <v>10</v>
      </c>
      <c r="BD37" s="257" t="s">
        <v>10</v>
      </c>
      <c r="BE37" s="257" t="s">
        <v>10</v>
      </c>
      <c r="BF37" s="258" t="s">
        <v>10</v>
      </c>
      <c r="BG37" s="258">
        <f>'ф 4,2 - разносить'!BA13</f>
        <v>0</v>
      </c>
      <c r="BH37" s="258" t="e">
        <f>#REF!+#REF!</f>
        <v>#REF!</v>
      </c>
      <c r="BI37" s="258">
        <v>0</v>
      </c>
      <c r="BJ37" s="258">
        <f>'ф 4,2 - разносить'!BB13</f>
        <v>0</v>
      </c>
      <c r="BK37" s="259" t="s">
        <v>10</v>
      </c>
      <c r="BL37" s="259" t="s">
        <v>10</v>
      </c>
      <c r="BM37" s="127" t="e">
        <f>#REF!+#REF!</f>
        <v>#REF!</v>
      </c>
      <c r="BN37" s="213" t="s">
        <v>319</v>
      </c>
      <c r="BO37" s="214" t="s">
        <v>217</v>
      </c>
      <c r="BP37" s="214" t="s">
        <v>73</v>
      </c>
      <c r="BQ37" s="257">
        <v>0</v>
      </c>
      <c r="BR37" s="258" t="s">
        <v>10</v>
      </c>
      <c r="BS37" s="258" t="s">
        <v>10</v>
      </c>
      <c r="BT37" s="257" t="s">
        <v>10</v>
      </c>
      <c r="BU37" s="257" t="s">
        <v>10</v>
      </c>
      <c r="BV37" s="258" t="s">
        <v>10</v>
      </c>
      <c r="BW37" s="258">
        <f>'ф 4,2 - разносить'!BD13</f>
        <v>0</v>
      </c>
      <c r="BX37" s="258" t="e">
        <f>#REF!+#REF!</f>
        <v>#REF!</v>
      </c>
      <c r="BY37" s="258">
        <v>0</v>
      </c>
      <c r="BZ37" s="258">
        <f>'ф 4,2 - разносить'!BE13</f>
        <v>0</v>
      </c>
      <c r="CA37" s="259" t="s">
        <v>10</v>
      </c>
      <c r="CB37" s="259" t="s">
        <v>10</v>
      </c>
      <c r="CC37" s="127" t="e">
        <f>#REF!+#REF!</f>
        <v>#REF!</v>
      </c>
      <c r="CD37" s="213" t="s">
        <v>319</v>
      </c>
      <c r="CE37" s="214" t="s">
        <v>217</v>
      </c>
      <c r="CF37" s="214" t="s">
        <v>73</v>
      </c>
      <c r="CG37" s="257">
        <v>0</v>
      </c>
      <c r="CH37" s="258" t="s">
        <v>10</v>
      </c>
      <c r="CI37" s="258" t="s">
        <v>10</v>
      </c>
      <c r="CJ37" s="257" t="s">
        <v>10</v>
      </c>
      <c r="CK37" s="257" t="s">
        <v>10</v>
      </c>
      <c r="CL37" s="258" t="s">
        <v>10</v>
      </c>
      <c r="CM37" s="258">
        <f>'ф 4,2 - разносить'!BJ13</f>
        <v>0</v>
      </c>
      <c r="CN37" s="258" t="e">
        <f>#REF!+#REF!</f>
        <v>#REF!</v>
      </c>
      <c r="CO37" s="258">
        <v>0</v>
      </c>
      <c r="CP37" s="258">
        <f>'ф 4,2 - разносить'!BK13</f>
        <v>0</v>
      </c>
      <c r="CQ37" s="259" t="s">
        <v>10</v>
      </c>
      <c r="CR37" s="259" t="s">
        <v>10</v>
      </c>
      <c r="CS37" s="127" t="e">
        <f>#REF!+#REF!</f>
        <v>#REF!</v>
      </c>
      <c r="CT37" s="213" t="s">
        <v>319</v>
      </c>
      <c r="CU37" s="214" t="s">
        <v>217</v>
      </c>
      <c r="CV37" s="214" t="s">
        <v>73</v>
      </c>
      <c r="CW37" s="257">
        <v>0</v>
      </c>
      <c r="CX37" s="258" t="s">
        <v>10</v>
      </c>
      <c r="CY37" s="258" t="s">
        <v>10</v>
      </c>
      <c r="CZ37" s="257" t="s">
        <v>10</v>
      </c>
      <c r="DA37" s="257" t="s">
        <v>10</v>
      </c>
      <c r="DB37" s="258" t="s">
        <v>10</v>
      </c>
      <c r="DC37" s="258">
        <f>'ф 4,2 - разносить'!BG13</f>
        <v>0</v>
      </c>
      <c r="DD37" s="258">
        <f>'ф 4,2 - разносить'!DJ13</f>
        <v>0</v>
      </c>
      <c r="DE37" s="258">
        <v>0</v>
      </c>
      <c r="DF37" s="259">
        <f>'ф 4,2 - разносить'!BH13</f>
        <v>0</v>
      </c>
      <c r="DG37" s="259" t="s">
        <v>10</v>
      </c>
      <c r="DH37" s="259" t="s">
        <v>10</v>
      </c>
      <c r="DI37" s="127" t="e">
        <f>#REF!+#REF!</f>
        <v>#REF!</v>
      </c>
      <c r="DJ37" s="213" t="s">
        <v>319</v>
      </c>
      <c r="DK37" s="214" t="s">
        <v>217</v>
      </c>
      <c r="DL37" s="214" t="s">
        <v>73</v>
      </c>
      <c r="DM37" s="257">
        <v>0</v>
      </c>
      <c r="DN37" s="258" t="s">
        <v>10</v>
      </c>
      <c r="DO37" s="258" t="s">
        <v>10</v>
      </c>
      <c r="DP37" s="257" t="s">
        <v>10</v>
      </c>
      <c r="DQ37" s="257" t="s">
        <v>10</v>
      </c>
      <c r="DR37" s="258" t="s">
        <v>10</v>
      </c>
      <c r="DS37" s="258">
        <f>'ф 4,2 - разносить'!BM13</f>
        <v>0</v>
      </c>
      <c r="DT37" s="258"/>
      <c r="DU37" s="258">
        <v>0</v>
      </c>
      <c r="DV37" s="259">
        <f>'ф 4,2 - разносить'!BN13</f>
        <v>0</v>
      </c>
      <c r="DW37" s="260" t="s">
        <v>10</v>
      </c>
      <c r="DX37" s="260" t="s">
        <v>10</v>
      </c>
      <c r="DY37" s="139" t="e">
        <f>#REF!+#REF!</f>
        <v>#REF!</v>
      </c>
      <c r="DZ37" s="213" t="s">
        <v>319</v>
      </c>
      <c r="EA37" s="214" t="s">
        <v>217</v>
      </c>
      <c r="EB37" s="214" t="s">
        <v>73</v>
      </c>
      <c r="EC37" s="257">
        <v>0</v>
      </c>
      <c r="ED37" s="258" t="s">
        <v>10</v>
      </c>
      <c r="EE37" s="258" t="s">
        <v>10</v>
      </c>
      <c r="EF37" s="257" t="s">
        <v>10</v>
      </c>
      <c r="EG37" s="257" t="s">
        <v>10</v>
      </c>
      <c r="EH37" s="258" t="s">
        <v>10</v>
      </c>
      <c r="EI37" s="255">
        <f>'ф 4,2 - разносить'!CK13</f>
        <v>0</v>
      </c>
      <c r="EJ37" s="255">
        <f>'ф 4,2 - разносить'!CL13</f>
        <v>0</v>
      </c>
      <c r="EK37" s="258">
        <v>0</v>
      </c>
      <c r="EL37" s="255">
        <f>'ф 4,2 - разносить'!CL13</f>
        <v>0</v>
      </c>
      <c r="EM37" s="260" t="s">
        <v>10</v>
      </c>
      <c r="EN37" s="260" t="s">
        <v>10</v>
      </c>
      <c r="EO37" s="213" t="s">
        <v>319</v>
      </c>
      <c r="EP37" s="214" t="s">
        <v>217</v>
      </c>
      <c r="EQ37" s="214" t="s">
        <v>73</v>
      </c>
      <c r="ER37" s="257">
        <v>0</v>
      </c>
      <c r="ES37" s="258" t="s">
        <v>10</v>
      </c>
      <c r="ET37" s="258" t="s">
        <v>10</v>
      </c>
      <c r="EU37" s="257" t="s">
        <v>10</v>
      </c>
      <c r="EV37" s="257" t="s">
        <v>10</v>
      </c>
      <c r="EW37" s="258" t="s">
        <v>10</v>
      </c>
      <c r="EX37" s="258">
        <f>'ф 4,2 - разносить'!CN13</f>
        <v>0</v>
      </c>
      <c r="EY37" s="258">
        <f>'ф 4,2 - разносить'!CO13</f>
        <v>0</v>
      </c>
      <c r="EZ37" s="258">
        <v>0</v>
      </c>
      <c r="FA37" s="258">
        <f>'ф 4,2 - разносить'!CO13</f>
        <v>0</v>
      </c>
      <c r="FB37" s="260" t="s">
        <v>10</v>
      </c>
      <c r="FC37" s="260" t="s">
        <v>10</v>
      </c>
      <c r="FD37" s="213" t="s">
        <v>319</v>
      </c>
      <c r="FE37" s="214" t="s">
        <v>217</v>
      </c>
      <c r="FF37" s="214" t="s">
        <v>73</v>
      </c>
      <c r="FG37" s="257">
        <v>0</v>
      </c>
      <c r="FH37" s="258" t="s">
        <v>10</v>
      </c>
      <c r="FI37" s="258" t="s">
        <v>10</v>
      </c>
      <c r="FJ37" s="257" t="s">
        <v>10</v>
      </c>
      <c r="FK37" s="257" t="s">
        <v>10</v>
      </c>
      <c r="FL37" s="258" t="s">
        <v>10</v>
      </c>
      <c r="FM37" s="258">
        <f>'ф 4,2 - разносить'!CZ13</f>
        <v>0</v>
      </c>
      <c r="FN37" s="258">
        <f>'ф 4,2 - разносить'!DA13</f>
        <v>0</v>
      </c>
      <c r="FO37" s="258">
        <v>0</v>
      </c>
      <c r="FP37" s="258">
        <f>'ф 4,2 - разносить'!DA13</f>
        <v>0</v>
      </c>
      <c r="FQ37" s="260" t="s">
        <v>10</v>
      </c>
      <c r="FR37" s="260" t="s">
        <v>10</v>
      </c>
      <c r="FS37" s="213" t="s">
        <v>319</v>
      </c>
      <c r="FT37" s="214" t="s">
        <v>217</v>
      </c>
      <c r="FU37" s="214" t="s">
        <v>73</v>
      </c>
      <c r="FV37" s="257">
        <v>0</v>
      </c>
      <c r="FW37" s="258" t="s">
        <v>10</v>
      </c>
      <c r="FX37" s="258" t="s">
        <v>10</v>
      </c>
      <c r="FY37" s="257" t="s">
        <v>10</v>
      </c>
      <c r="FZ37" s="257" t="s">
        <v>10</v>
      </c>
      <c r="GA37" s="258" t="s">
        <v>10</v>
      </c>
      <c r="GB37" s="258">
        <f>'ф 4,2 - разносить'!CH13</f>
        <v>0</v>
      </c>
      <c r="GC37" s="258">
        <v>0</v>
      </c>
      <c r="GD37" s="258">
        <f>'ф 4,2 - разносить'!CI13</f>
        <v>0</v>
      </c>
      <c r="GE37" s="260" t="s">
        <v>10</v>
      </c>
      <c r="GF37" s="260" t="s">
        <v>10</v>
      </c>
    </row>
    <row r="38" spans="1:188" ht="17.25" customHeight="1">
      <c r="A38" s="212" t="s">
        <v>320</v>
      </c>
      <c r="B38" s="206" t="s">
        <v>222</v>
      </c>
      <c r="C38" s="206" t="s">
        <v>74</v>
      </c>
      <c r="D38" s="263">
        <f>D39+D40+D41+D42+D48+D49+D50+D58</f>
        <v>703133.15</v>
      </c>
      <c r="E38" s="272" t="s">
        <v>10</v>
      </c>
      <c r="F38" s="272" t="s">
        <v>10</v>
      </c>
      <c r="G38" s="263" t="s">
        <v>10</v>
      </c>
      <c r="H38" s="263" t="s">
        <v>10</v>
      </c>
      <c r="I38" s="272" t="s">
        <v>10</v>
      </c>
      <c r="J38" s="263">
        <f>J39+J40+J41+J42+J48+J49+J50+J58</f>
        <v>623780.57</v>
      </c>
      <c r="K38" s="263" t="e">
        <f>K39+K40+K41+K42+K48+K49+K50+K58</f>
        <v>#REF!</v>
      </c>
      <c r="L38" s="263">
        <v>0</v>
      </c>
      <c r="M38" s="263">
        <f>M39+M40+M41+M42+M48+M49+M50+M58+L54</f>
        <v>0</v>
      </c>
      <c r="N38" s="273" t="s">
        <v>10</v>
      </c>
      <c r="O38" s="273" t="s">
        <v>10</v>
      </c>
      <c r="P38" s="127" t="e">
        <f>#REF!+#REF!</f>
        <v>#REF!</v>
      </c>
      <c r="Q38" s="127"/>
      <c r="R38" s="212" t="s">
        <v>320</v>
      </c>
      <c r="S38" s="206" t="s">
        <v>222</v>
      </c>
      <c r="T38" s="206" t="s">
        <v>74</v>
      </c>
      <c r="U38" s="257">
        <f>U39+U40+U41+U42+U48+U49+U50+U58</f>
        <v>311674.74</v>
      </c>
      <c r="V38" s="258" t="s">
        <v>10</v>
      </c>
      <c r="W38" s="258" t="s">
        <v>10</v>
      </c>
      <c r="X38" s="258" t="s">
        <v>10</v>
      </c>
      <c r="Y38" s="258" t="s">
        <v>10</v>
      </c>
      <c r="Z38" s="258" t="s">
        <v>10</v>
      </c>
      <c r="AA38" s="257">
        <f>AA39+AA40+AA41+AA42+AA48+AA49+AA50+AA58</f>
        <v>237686.72</v>
      </c>
      <c r="AB38" s="257" t="e">
        <f>AB39+AB40+AB41+AB42+AB48+AB49+AB50+AB58</f>
        <v>#REF!</v>
      </c>
      <c r="AC38" s="257">
        <v>0</v>
      </c>
      <c r="AD38" s="257">
        <f>AD39+AD40+AD41+AD42+AD48+AD49+AD50+AD58</f>
        <v>0</v>
      </c>
      <c r="AE38" s="259" t="s">
        <v>10</v>
      </c>
      <c r="AF38" s="259" t="s">
        <v>10</v>
      </c>
      <c r="AG38" s="127" t="e">
        <f>#REF!+#REF!</f>
        <v>#REF!</v>
      </c>
      <c r="AH38" s="212" t="s">
        <v>320</v>
      </c>
      <c r="AI38" s="206" t="s">
        <v>222</v>
      </c>
      <c r="AJ38" s="206" t="s">
        <v>74</v>
      </c>
      <c r="AK38" s="334">
        <f>AK39+AK40+AK41+AK42+AK48+AK49+AK50+AK58</f>
        <v>375280.79000000004</v>
      </c>
      <c r="AL38" s="335" t="s">
        <v>10</v>
      </c>
      <c r="AM38" s="335" t="s">
        <v>10</v>
      </c>
      <c r="AN38" s="334" t="s">
        <v>10</v>
      </c>
      <c r="AO38" s="334" t="s">
        <v>10</v>
      </c>
      <c r="AP38" s="335" t="s">
        <v>10</v>
      </c>
      <c r="AQ38" s="334">
        <f>AQ39+AQ40+AQ41+AQ42+AQ48+AQ49+AQ50+AQ58</f>
        <v>375280.49</v>
      </c>
      <c r="AR38" s="257">
        <f>AR39+AR40+AR41+AR42+AR48+AR49+AR50+AR58</f>
        <v>0</v>
      </c>
      <c r="AS38" s="257">
        <v>0</v>
      </c>
      <c r="AT38" s="257">
        <f>AT39+AT40+AT41+AT42+AT48+AT49+AT50+AT58</f>
        <v>0</v>
      </c>
      <c r="AU38" s="259" t="s">
        <v>10</v>
      </c>
      <c r="AV38" s="259" t="s">
        <v>10</v>
      </c>
      <c r="AW38" s="127" t="e">
        <f>#REF!+#REF!</f>
        <v>#REF!</v>
      </c>
      <c r="AX38" s="212" t="s">
        <v>320</v>
      </c>
      <c r="AY38" s="206" t="s">
        <v>222</v>
      </c>
      <c r="AZ38" s="206" t="s">
        <v>74</v>
      </c>
      <c r="BA38" s="250">
        <f>BA39+BA40+BA41+BA42+BA48+BA49+BA50+BA58</f>
        <v>0</v>
      </c>
      <c r="BB38" s="251" t="s">
        <v>10</v>
      </c>
      <c r="BC38" s="251" t="s">
        <v>10</v>
      </c>
      <c r="BD38" s="250" t="s">
        <v>10</v>
      </c>
      <c r="BE38" s="250" t="s">
        <v>10</v>
      </c>
      <c r="BF38" s="251" t="s">
        <v>10</v>
      </c>
      <c r="BG38" s="250">
        <f>BG39+BG40+BG41+BG42+BG48+BG49+BG50+BG58</f>
        <v>0</v>
      </c>
      <c r="BH38" s="250" t="e">
        <f>BH39+BH40+BH41+BH42+BH48+BH49+BH50+BH58</f>
        <v>#REF!</v>
      </c>
      <c r="BI38" s="250">
        <v>0</v>
      </c>
      <c r="BJ38" s="250">
        <f>BJ39+BJ40+BJ41+BJ42+BJ48+BJ49+BJ50+BJ58</f>
        <v>0</v>
      </c>
      <c r="BK38" s="252" t="s">
        <v>10</v>
      </c>
      <c r="BL38" s="252" t="s">
        <v>10</v>
      </c>
      <c r="BM38" s="127" t="e">
        <f>#REF!+#REF!</f>
        <v>#REF!</v>
      </c>
      <c r="BN38" s="212" t="s">
        <v>320</v>
      </c>
      <c r="BO38" s="206" t="s">
        <v>222</v>
      </c>
      <c r="BP38" s="206" t="s">
        <v>74</v>
      </c>
      <c r="BQ38" s="257">
        <f>BQ39+BQ40+BQ41+BQ42+BQ48+BQ49+BQ50+BQ58</f>
        <v>0</v>
      </c>
      <c r="BR38" s="258" t="s">
        <v>10</v>
      </c>
      <c r="BS38" s="258" t="s">
        <v>10</v>
      </c>
      <c r="BT38" s="257" t="s">
        <v>10</v>
      </c>
      <c r="BU38" s="257" t="s">
        <v>10</v>
      </c>
      <c r="BV38" s="258" t="s">
        <v>10</v>
      </c>
      <c r="BW38" s="257">
        <f>BW39+BW40+BW41+BW42+BW48+BW49+BW50+BW58</f>
        <v>0</v>
      </c>
      <c r="BX38" s="257" t="e">
        <f>BX39+BX40+BX41+BX42+BX48+BX49+BX50+BX58</f>
        <v>#REF!</v>
      </c>
      <c r="BY38" s="257">
        <v>0</v>
      </c>
      <c r="BZ38" s="257">
        <f>BZ39+BZ40+BZ41+BZ42+BZ48+BZ49+BZ50+BZ58</f>
        <v>0</v>
      </c>
      <c r="CA38" s="259" t="s">
        <v>10</v>
      </c>
      <c r="CB38" s="259" t="s">
        <v>10</v>
      </c>
      <c r="CC38" s="127" t="e">
        <f>#REF!+#REF!</f>
        <v>#REF!</v>
      </c>
      <c r="CD38" s="212" t="s">
        <v>320</v>
      </c>
      <c r="CE38" s="206" t="s">
        <v>222</v>
      </c>
      <c r="CF38" s="206" t="s">
        <v>74</v>
      </c>
      <c r="CG38" s="257">
        <f>CG39+CG40+CG41+CG42+CG48+CG49+CG50+CG58</f>
        <v>1000.62</v>
      </c>
      <c r="CH38" s="258" t="s">
        <v>10</v>
      </c>
      <c r="CI38" s="258" t="s">
        <v>10</v>
      </c>
      <c r="CJ38" s="257" t="s">
        <v>10</v>
      </c>
      <c r="CK38" s="257" t="s">
        <v>10</v>
      </c>
      <c r="CL38" s="258" t="s">
        <v>10</v>
      </c>
      <c r="CM38" s="257">
        <f>CM39+CM40+CM41+CM42+CM48+CM49+CM50+CM58</f>
        <v>1000.62</v>
      </c>
      <c r="CN38" s="257" t="e">
        <f>CN39+CN40+CN41+CN42+CN48+CN49+CN50+CN58</f>
        <v>#REF!</v>
      </c>
      <c r="CO38" s="257">
        <v>0</v>
      </c>
      <c r="CP38" s="257">
        <f>CP39+CP40+CP41+CP42+CP48+CP49+CP50+CP58</f>
        <v>0</v>
      </c>
      <c r="CQ38" s="259" t="s">
        <v>10</v>
      </c>
      <c r="CR38" s="259" t="s">
        <v>10</v>
      </c>
      <c r="CS38" s="127" t="e">
        <f>#REF!+#REF!</f>
        <v>#REF!</v>
      </c>
      <c r="CT38" s="212" t="s">
        <v>320</v>
      </c>
      <c r="CU38" s="206" t="s">
        <v>222</v>
      </c>
      <c r="CV38" s="206" t="s">
        <v>74</v>
      </c>
      <c r="CW38" s="257">
        <f>CW39+CW40+CW41+CW42+CW48+CW49+CW50+CW58</f>
        <v>1270</v>
      </c>
      <c r="CX38" s="258" t="s">
        <v>10</v>
      </c>
      <c r="CY38" s="258" t="s">
        <v>10</v>
      </c>
      <c r="CZ38" s="257" t="s">
        <v>10</v>
      </c>
      <c r="DA38" s="257" t="s">
        <v>10</v>
      </c>
      <c r="DB38" s="258" t="s">
        <v>10</v>
      </c>
      <c r="DC38" s="257">
        <f>DC39+DC40+DC41+DC42+DC48+DC49+DC50+DC58</f>
        <v>1270</v>
      </c>
      <c r="DD38" s="257">
        <f>DD39+DD40+DD41+DD42+DD48+DD49+DD50+DD58</f>
        <v>0</v>
      </c>
      <c r="DE38" s="257">
        <v>0</v>
      </c>
      <c r="DF38" s="257">
        <f>DF39+DF40+DF41+DF42+DF48+DF49+DF50+DF58</f>
        <v>0</v>
      </c>
      <c r="DG38" s="259" t="s">
        <v>10</v>
      </c>
      <c r="DH38" s="259" t="s">
        <v>10</v>
      </c>
      <c r="DI38" s="127" t="e">
        <f>#REF!+#REF!</f>
        <v>#REF!</v>
      </c>
      <c r="DJ38" s="212" t="s">
        <v>320</v>
      </c>
      <c r="DK38" s="206" t="s">
        <v>222</v>
      </c>
      <c r="DL38" s="206" t="s">
        <v>74</v>
      </c>
      <c r="DM38" s="250">
        <f>DM39+DM40+DM41+DM42+DM48+DM49+DM50+DM58</f>
        <v>0</v>
      </c>
      <c r="DN38" s="251" t="s">
        <v>10</v>
      </c>
      <c r="DO38" s="251" t="s">
        <v>10</v>
      </c>
      <c r="DP38" s="250" t="s">
        <v>10</v>
      </c>
      <c r="DQ38" s="250" t="s">
        <v>10</v>
      </c>
      <c r="DR38" s="251" t="s">
        <v>10</v>
      </c>
      <c r="DS38" s="250">
        <f>DS39+DS40+DS41+DS42+DS48+DS49+DS50+DS58</f>
        <v>0</v>
      </c>
      <c r="DT38" s="250">
        <f>DT39+DT40+DT41+DT42+DT48+DT49+DT50+DT58</f>
        <v>0</v>
      </c>
      <c r="DU38" s="257">
        <v>0</v>
      </c>
      <c r="DV38" s="250">
        <f>DV39+DV40+DV41+DV42+DV48+DV49+DV50+DV58</f>
        <v>0</v>
      </c>
      <c r="DW38" s="262" t="s">
        <v>10</v>
      </c>
      <c r="DX38" s="262" t="s">
        <v>10</v>
      </c>
      <c r="DY38" s="139" t="e">
        <f>#REF!+#REF!</f>
        <v>#REF!</v>
      </c>
      <c r="DZ38" s="212" t="s">
        <v>320</v>
      </c>
      <c r="EA38" s="206" t="s">
        <v>222</v>
      </c>
      <c r="EB38" s="206" t="s">
        <v>74</v>
      </c>
      <c r="EC38" s="257">
        <f>EC39+EC40+EC41+EC42+EC48+EC49+EC50+EC58</f>
        <v>0</v>
      </c>
      <c r="ED38" s="258" t="s">
        <v>10</v>
      </c>
      <c r="EE38" s="258" t="s">
        <v>10</v>
      </c>
      <c r="EF38" s="257" t="s">
        <v>10</v>
      </c>
      <c r="EG38" s="257" t="s">
        <v>10</v>
      </c>
      <c r="EH38" s="258" t="s">
        <v>10</v>
      </c>
      <c r="EI38" s="257">
        <f>EI39+EI40+EI41+EI42+EI48+EI49+EI50+EI58</f>
        <v>0</v>
      </c>
      <c r="EJ38" s="257">
        <f>EJ39+EJ40+EJ41+EJ42+EJ48+EJ49+EJ50+EJ58</f>
        <v>0</v>
      </c>
      <c r="EK38" s="257">
        <v>0</v>
      </c>
      <c r="EL38" s="257">
        <f>EL39+EL40+EL41+EL42+EL48+EL49+EL50+EL58</f>
        <v>0</v>
      </c>
      <c r="EM38" s="260" t="s">
        <v>10</v>
      </c>
      <c r="EN38" s="260" t="s">
        <v>10</v>
      </c>
      <c r="EO38" s="212" t="s">
        <v>320</v>
      </c>
      <c r="EP38" s="206" t="s">
        <v>222</v>
      </c>
      <c r="EQ38" s="206" t="s">
        <v>74</v>
      </c>
      <c r="ER38" s="257">
        <f>ER39+ER40+ER41+ER42+ER48+ER49+ER50+ER58</f>
        <v>0</v>
      </c>
      <c r="ES38" s="258" t="s">
        <v>10</v>
      </c>
      <c r="ET38" s="258" t="s">
        <v>10</v>
      </c>
      <c r="EU38" s="257" t="s">
        <v>10</v>
      </c>
      <c r="EV38" s="257" t="s">
        <v>10</v>
      </c>
      <c r="EW38" s="258" t="s">
        <v>10</v>
      </c>
      <c r="EX38" s="257">
        <f>EX39+EX40+EX41+EX42+EX48+EX49+EX50+EX58</f>
        <v>0</v>
      </c>
      <c r="EY38" s="257">
        <f>EY39+EY40+EY41+EY42+EY48+EY49+EY50+EY58</f>
        <v>0</v>
      </c>
      <c r="EZ38" s="257">
        <v>0</v>
      </c>
      <c r="FA38" s="257">
        <f>FA39+FA40+FA41+FA42+FA48+FA49+FA50+FA58</f>
        <v>0</v>
      </c>
      <c r="FB38" s="260" t="s">
        <v>10</v>
      </c>
      <c r="FC38" s="260" t="s">
        <v>10</v>
      </c>
      <c r="FD38" s="212" t="s">
        <v>320</v>
      </c>
      <c r="FE38" s="206" t="s">
        <v>222</v>
      </c>
      <c r="FF38" s="206" t="s">
        <v>74</v>
      </c>
      <c r="FG38" s="257">
        <f>FG39+FG40+FG41+FG42+FG48+FG49+FG50+FG58</f>
        <v>0</v>
      </c>
      <c r="FH38" s="258" t="s">
        <v>10</v>
      </c>
      <c r="FI38" s="258" t="s">
        <v>10</v>
      </c>
      <c r="FJ38" s="257" t="s">
        <v>10</v>
      </c>
      <c r="FK38" s="257" t="s">
        <v>10</v>
      </c>
      <c r="FL38" s="258" t="s">
        <v>10</v>
      </c>
      <c r="FM38" s="257">
        <f>FM39+FM40+FM41+FM42+FM48+FM49+FM50+FM58</f>
        <v>0</v>
      </c>
      <c r="FN38" s="257">
        <f>FN39+FN40+FN41+FN42+FN48+FN49+FN50+FN58</f>
        <v>0</v>
      </c>
      <c r="FO38" s="257">
        <v>0</v>
      </c>
      <c r="FP38" s="257">
        <f>FP39+FP40+FP41+FP42+FP48+FP49+FP50+FP58</f>
        <v>0</v>
      </c>
      <c r="FQ38" s="260" t="s">
        <v>10</v>
      </c>
      <c r="FR38" s="260" t="s">
        <v>10</v>
      </c>
      <c r="FS38" s="212" t="s">
        <v>320</v>
      </c>
      <c r="FT38" s="206" t="s">
        <v>222</v>
      </c>
      <c r="FU38" s="206" t="s">
        <v>74</v>
      </c>
      <c r="FV38" s="257">
        <f>FV39+FV40+FV41+FV42+FV48+FV49+FV50+FV58</f>
        <v>13907</v>
      </c>
      <c r="FW38" s="258" t="s">
        <v>10</v>
      </c>
      <c r="FX38" s="258" t="s">
        <v>10</v>
      </c>
      <c r="FY38" s="257" t="s">
        <v>10</v>
      </c>
      <c r="FZ38" s="257" t="s">
        <v>10</v>
      </c>
      <c r="GA38" s="258" t="s">
        <v>10</v>
      </c>
      <c r="GB38" s="257">
        <f>GB39+GB40+GB41+GB42+GB48+GB49+GB50+GB58</f>
        <v>8542.74</v>
      </c>
      <c r="GC38" s="257">
        <f>GC39+GC40+GC41+GC42+GC48+GC49+GC50+GC58</f>
        <v>0</v>
      </c>
      <c r="GD38" s="257">
        <f>GD39+GD40+GD41+GD42+GD48+GD49+GD50+GD58</f>
        <v>0</v>
      </c>
      <c r="GE38" s="260" t="s">
        <v>10</v>
      </c>
      <c r="GF38" s="260" t="s">
        <v>10</v>
      </c>
    </row>
    <row r="39" spans="1:188" ht="17.25" customHeight="1">
      <c r="A39" s="213" t="s">
        <v>26</v>
      </c>
      <c r="B39" s="214" t="s">
        <v>321</v>
      </c>
      <c r="C39" s="214" t="s">
        <v>169</v>
      </c>
      <c r="D39" s="269">
        <f>U39+AK39+BA39+BQ39+CG39+CW39+DM39+EC39+ER39+FG39+FV39</f>
        <v>610786.12</v>
      </c>
      <c r="E39" s="270" t="s">
        <v>10</v>
      </c>
      <c r="F39" s="270" t="s">
        <v>10</v>
      </c>
      <c r="G39" s="269" t="s">
        <v>10</v>
      </c>
      <c r="H39" s="269" t="s">
        <v>10</v>
      </c>
      <c r="I39" s="270" t="s">
        <v>10</v>
      </c>
      <c r="J39" s="269">
        <f>AA39+AQ39+BG39+BW39+CM39+DC39+DS39+EI39+EX39+FM39+GB39</f>
        <v>574793.5399999999</v>
      </c>
      <c r="K39" s="269" t="e">
        <f>AB39+AR39+BH39+BX39+CN39+DD39+DT39+EJ39+EY39+FN39+#REF!</f>
        <v>#REF!</v>
      </c>
      <c r="L39" s="269">
        <v>0</v>
      </c>
      <c r="M39" s="269">
        <f>AD39+AT39+BJ39+BZ39+CP39+DF39+DV39+EL39+FA39+FP39+GD39</f>
        <v>0</v>
      </c>
      <c r="N39" s="271" t="s">
        <v>10</v>
      </c>
      <c r="O39" s="271" t="s">
        <v>10</v>
      </c>
      <c r="P39" s="127" t="e">
        <f>#REF!+#REF!</f>
        <v>#REF!</v>
      </c>
      <c r="Q39" s="127"/>
      <c r="R39" s="213" t="s">
        <v>26</v>
      </c>
      <c r="S39" s="214" t="s">
        <v>321</v>
      </c>
      <c r="T39" s="214" t="s">
        <v>169</v>
      </c>
      <c r="U39" s="254">
        <v>228281.22</v>
      </c>
      <c r="V39" s="255" t="s">
        <v>10</v>
      </c>
      <c r="W39" s="255" t="s">
        <v>10</v>
      </c>
      <c r="X39" s="255" t="s">
        <v>10</v>
      </c>
      <c r="Y39" s="255" t="s">
        <v>10</v>
      </c>
      <c r="Z39" s="255" t="s">
        <v>10</v>
      </c>
      <c r="AA39" s="255">
        <f>'ф 4,2 - разносить'!AC15</f>
        <v>197653.2</v>
      </c>
      <c r="AB39" s="255" t="e">
        <f>#REF!+#REF!</f>
        <v>#REF!</v>
      </c>
      <c r="AC39" s="255">
        <v>0</v>
      </c>
      <c r="AD39" s="255">
        <f>'ф 4,2 - разносить'!AD15</f>
        <v>0</v>
      </c>
      <c r="AE39" s="256" t="s">
        <v>10</v>
      </c>
      <c r="AF39" s="256" t="s">
        <v>10</v>
      </c>
      <c r="AG39" s="127" t="e">
        <f>#REF!+#REF!</f>
        <v>#REF!</v>
      </c>
      <c r="AH39" s="213" t="s">
        <v>26</v>
      </c>
      <c r="AI39" s="214" t="s">
        <v>321</v>
      </c>
      <c r="AJ39" s="214" t="s">
        <v>169</v>
      </c>
      <c r="AK39" s="254">
        <v>366327.28</v>
      </c>
      <c r="AL39" s="255" t="s">
        <v>10</v>
      </c>
      <c r="AM39" s="255" t="s">
        <v>10</v>
      </c>
      <c r="AN39" s="254" t="s">
        <v>10</v>
      </c>
      <c r="AO39" s="254" t="s">
        <v>10</v>
      </c>
      <c r="AP39" s="255" t="s">
        <v>10</v>
      </c>
      <c r="AQ39" s="255">
        <f>'ф 4,2 - разносить'!AX15</f>
        <v>366326.98</v>
      </c>
      <c r="AR39" s="255">
        <f>'ф 4,2 - разносить'!AY15</f>
        <v>0</v>
      </c>
      <c r="AS39" s="255">
        <v>0</v>
      </c>
      <c r="AT39" s="255">
        <f>'ф 4,2 - разносить'!AY15</f>
        <v>0</v>
      </c>
      <c r="AU39" s="256" t="s">
        <v>10</v>
      </c>
      <c r="AV39" s="256" t="s">
        <v>10</v>
      </c>
      <c r="AW39" s="127" t="e">
        <f>#REF!+#REF!</f>
        <v>#REF!</v>
      </c>
      <c r="AX39" s="213" t="s">
        <v>26</v>
      </c>
      <c r="AY39" s="214" t="s">
        <v>321</v>
      </c>
      <c r="AZ39" s="214" t="s">
        <v>169</v>
      </c>
      <c r="BA39" s="254"/>
      <c r="BB39" s="255" t="s">
        <v>10</v>
      </c>
      <c r="BC39" s="255" t="s">
        <v>10</v>
      </c>
      <c r="BD39" s="254" t="s">
        <v>10</v>
      </c>
      <c r="BE39" s="254" t="s">
        <v>10</v>
      </c>
      <c r="BF39" s="255" t="s">
        <v>10</v>
      </c>
      <c r="BG39" s="255">
        <f>'ф 4,2 - разносить'!BA15</f>
        <v>0</v>
      </c>
      <c r="BH39" s="255" t="e">
        <f>#REF!+#REF!</f>
        <v>#REF!</v>
      </c>
      <c r="BI39" s="255">
        <v>0</v>
      </c>
      <c r="BJ39" s="255">
        <f>'ф 4,2 - разносить'!BB15</f>
        <v>0</v>
      </c>
      <c r="BK39" s="256" t="s">
        <v>10</v>
      </c>
      <c r="BL39" s="256" t="s">
        <v>10</v>
      </c>
      <c r="BM39" s="127" t="e">
        <f>#REF!+#REF!</f>
        <v>#REF!</v>
      </c>
      <c r="BN39" s="213" t="s">
        <v>26</v>
      </c>
      <c r="BO39" s="214" t="s">
        <v>321</v>
      </c>
      <c r="BP39" s="214" t="s">
        <v>169</v>
      </c>
      <c r="BQ39" s="254"/>
      <c r="BR39" s="255" t="s">
        <v>10</v>
      </c>
      <c r="BS39" s="255" t="s">
        <v>10</v>
      </c>
      <c r="BT39" s="254" t="s">
        <v>10</v>
      </c>
      <c r="BU39" s="254" t="s">
        <v>10</v>
      </c>
      <c r="BV39" s="255" t="s">
        <v>10</v>
      </c>
      <c r="BW39" s="255">
        <f>'ф 4,2 - разносить'!BD15</f>
        <v>0</v>
      </c>
      <c r="BX39" s="255" t="e">
        <f>#REF!+#REF!</f>
        <v>#REF!</v>
      </c>
      <c r="BY39" s="255">
        <v>0</v>
      </c>
      <c r="BZ39" s="255">
        <f>'ф 4,2 - разносить'!BE15</f>
        <v>0</v>
      </c>
      <c r="CA39" s="256" t="s">
        <v>10</v>
      </c>
      <c r="CB39" s="256" t="s">
        <v>10</v>
      </c>
      <c r="CC39" s="127" t="e">
        <f>#REF!+#REF!</f>
        <v>#REF!</v>
      </c>
      <c r="CD39" s="213" t="s">
        <v>26</v>
      </c>
      <c r="CE39" s="214" t="s">
        <v>321</v>
      </c>
      <c r="CF39" s="214" t="s">
        <v>169</v>
      </c>
      <c r="CG39" s="254">
        <v>1000.62</v>
      </c>
      <c r="CH39" s="255" t="s">
        <v>10</v>
      </c>
      <c r="CI39" s="255" t="s">
        <v>10</v>
      </c>
      <c r="CJ39" s="254" t="s">
        <v>10</v>
      </c>
      <c r="CK39" s="254" t="s">
        <v>10</v>
      </c>
      <c r="CL39" s="255" t="s">
        <v>10</v>
      </c>
      <c r="CM39" s="255">
        <f>'ф 4,2 - разносить'!BJ15</f>
        <v>1000.62</v>
      </c>
      <c r="CN39" s="255" t="e">
        <f>#REF!+#REF!</f>
        <v>#REF!</v>
      </c>
      <c r="CO39" s="255">
        <v>0</v>
      </c>
      <c r="CP39" s="255">
        <f>'ф 4,2 - разносить'!BK15</f>
        <v>0</v>
      </c>
      <c r="CQ39" s="256" t="s">
        <v>10</v>
      </c>
      <c r="CR39" s="256" t="s">
        <v>10</v>
      </c>
      <c r="CS39" s="127" t="e">
        <f>#REF!+#REF!</f>
        <v>#REF!</v>
      </c>
      <c r="CT39" s="213" t="s">
        <v>26</v>
      </c>
      <c r="CU39" s="214" t="s">
        <v>321</v>
      </c>
      <c r="CV39" s="214" t="s">
        <v>169</v>
      </c>
      <c r="CW39" s="254">
        <v>1270</v>
      </c>
      <c r="CX39" s="255" t="s">
        <v>10</v>
      </c>
      <c r="CY39" s="255" t="s">
        <v>10</v>
      </c>
      <c r="CZ39" s="254" t="s">
        <v>10</v>
      </c>
      <c r="DA39" s="254" t="s">
        <v>10</v>
      </c>
      <c r="DB39" s="255" t="s">
        <v>10</v>
      </c>
      <c r="DC39" s="255">
        <f>'ф 4,2 - разносить'!BG15</f>
        <v>1270</v>
      </c>
      <c r="DD39" s="255">
        <f>'ф 4,2 - разносить'!DJ15</f>
        <v>0</v>
      </c>
      <c r="DE39" s="255">
        <v>0</v>
      </c>
      <c r="DF39" s="256">
        <f>'ф 4,2 - разносить'!BH15</f>
        <v>0</v>
      </c>
      <c r="DG39" s="256" t="s">
        <v>10</v>
      </c>
      <c r="DH39" s="256" t="s">
        <v>10</v>
      </c>
      <c r="DI39" s="127" t="e">
        <f>#REF!+#REF!</f>
        <v>#REF!</v>
      </c>
      <c r="DJ39" s="213" t="s">
        <v>26</v>
      </c>
      <c r="DK39" s="214" t="s">
        <v>321</v>
      </c>
      <c r="DL39" s="214" t="s">
        <v>169</v>
      </c>
      <c r="DM39" s="254">
        <v>0</v>
      </c>
      <c r="DN39" s="255" t="s">
        <v>10</v>
      </c>
      <c r="DO39" s="255" t="s">
        <v>10</v>
      </c>
      <c r="DP39" s="254" t="s">
        <v>10</v>
      </c>
      <c r="DQ39" s="254" t="s">
        <v>10</v>
      </c>
      <c r="DR39" s="255" t="s">
        <v>10</v>
      </c>
      <c r="DS39" s="255">
        <f>'ф 4,2 - разносить'!BM15</f>
        <v>0</v>
      </c>
      <c r="DT39" s="255"/>
      <c r="DU39" s="255">
        <v>0</v>
      </c>
      <c r="DV39" s="256">
        <f>'ф 4,2 - разносить'!BN15</f>
        <v>0</v>
      </c>
      <c r="DW39" s="261" t="s">
        <v>10</v>
      </c>
      <c r="DX39" s="261" t="s">
        <v>10</v>
      </c>
      <c r="DY39" s="139" t="e">
        <f>#REF!+#REF!</f>
        <v>#REF!</v>
      </c>
      <c r="DZ39" s="213" t="s">
        <v>26</v>
      </c>
      <c r="EA39" s="214" t="s">
        <v>321</v>
      </c>
      <c r="EB39" s="214" t="s">
        <v>169</v>
      </c>
      <c r="EC39" s="254">
        <v>0</v>
      </c>
      <c r="ED39" s="255" t="s">
        <v>10</v>
      </c>
      <c r="EE39" s="255" t="s">
        <v>10</v>
      </c>
      <c r="EF39" s="254" t="s">
        <v>10</v>
      </c>
      <c r="EG39" s="254" t="s">
        <v>10</v>
      </c>
      <c r="EH39" s="255" t="s">
        <v>10</v>
      </c>
      <c r="EI39" s="255">
        <f>'ф 4,2 - разносить'!CK15</f>
        <v>0</v>
      </c>
      <c r="EJ39" s="255">
        <f>'ф 4,2 - разносить'!CL15</f>
        <v>0</v>
      </c>
      <c r="EK39" s="255">
        <v>0</v>
      </c>
      <c r="EL39" s="255">
        <f>'ф 4,2 - разносить'!CL15</f>
        <v>0</v>
      </c>
      <c r="EM39" s="261" t="s">
        <v>10</v>
      </c>
      <c r="EN39" s="261" t="s">
        <v>10</v>
      </c>
      <c r="EO39" s="213" t="s">
        <v>26</v>
      </c>
      <c r="EP39" s="214" t="s">
        <v>321</v>
      </c>
      <c r="EQ39" s="214" t="s">
        <v>169</v>
      </c>
      <c r="ER39" s="254"/>
      <c r="ES39" s="255" t="s">
        <v>10</v>
      </c>
      <c r="ET39" s="255" t="s">
        <v>10</v>
      </c>
      <c r="EU39" s="254" t="s">
        <v>10</v>
      </c>
      <c r="EV39" s="254" t="s">
        <v>10</v>
      </c>
      <c r="EW39" s="255" t="s">
        <v>10</v>
      </c>
      <c r="EX39" s="255">
        <f>'ф 4,2 - разносить'!CN15</f>
        <v>0</v>
      </c>
      <c r="EY39" s="255">
        <f>'ф 4,2 - разносить'!DA15</f>
        <v>0</v>
      </c>
      <c r="EZ39" s="255">
        <v>0</v>
      </c>
      <c r="FA39" s="255">
        <f>'ф 4,2 - разносить'!CO15</f>
        <v>0</v>
      </c>
      <c r="FB39" s="261" t="s">
        <v>10</v>
      </c>
      <c r="FC39" s="261" t="s">
        <v>10</v>
      </c>
      <c r="FD39" s="213" t="s">
        <v>26</v>
      </c>
      <c r="FE39" s="214" t="s">
        <v>321</v>
      </c>
      <c r="FF39" s="214" t="s">
        <v>169</v>
      </c>
      <c r="FG39" s="254"/>
      <c r="FH39" s="255" t="s">
        <v>10</v>
      </c>
      <c r="FI39" s="255" t="s">
        <v>10</v>
      </c>
      <c r="FJ39" s="254" t="s">
        <v>10</v>
      </c>
      <c r="FK39" s="254" t="s">
        <v>10</v>
      </c>
      <c r="FL39" s="255" t="s">
        <v>10</v>
      </c>
      <c r="FM39" s="255"/>
      <c r="FN39" s="255"/>
      <c r="FO39" s="255">
        <v>0</v>
      </c>
      <c r="FP39" s="255"/>
      <c r="FQ39" s="261" t="s">
        <v>10</v>
      </c>
      <c r="FR39" s="261" t="s">
        <v>10</v>
      </c>
      <c r="FS39" s="213" t="s">
        <v>26</v>
      </c>
      <c r="FT39" s="214" t="s">
        <v>321</v>
      </c>
      <c r="FU39" s="214" t="s">
        <v>169</v>
      </c>
      <c r="FV39" s="254">
        <v>13907</v>
      </c>
      <c r="FW39" s="255" t="s">
        <v>10</v>
      </c>
      <c r="FX39" s="255" t="s">
        <v>10</v>
      </c>
      <c r="FY39" s="254" t="s">
        <v>10</v>
      </c>
      <c r="FZ39" s="254" t="s">
        <v>10</v>
      </c>
      <c r="GA39" s="255" t="s">
        <v>10</v>
      </c>
      <c r="GB39" s="255">
        <f>'ф 4,2 - разносить'!CH15</f>
        <v>8542.74</v>
      </c>
      <c r="GC39" s="255">
        <v>0</v>
      </c>
      <c r="GD39" s="255">
        <f>'ф 4,2 - разносить'!CI15</f>
        <v>0</v>
      </c>
      <c r="GE39" s="261" t="s">
        <v>10</v>
      </c>
      <c r="GF39" s="261" t="s">
        <v>10</v>
      </c>
    </row>
    <row r="40" spans="1:188" ht="18" customHeight="1">
      <c r="A40" s="213" t="s">
        <v>27</v>
      </c>
      <c r="B40" s="214" t="s">
        <v>322</v>
      </c>
      <c r="C40" s="214" t="s">
        <v>170</v>
      </c>
      <c r="D40" s="269">
        <f aca="true" t="shared" si="0" ref="D40:D72">U40+AK40+BA40+BQ40+CG40+CW40+DM40+EC40+ER40+FG40+FV40</f>
        <v>6094.05</v>
      </c>
      <c r="E40" s="270" t="s">
        <v>10</v>
      </c>
      <c r="F40" s="270" t="s">
        <v>10</v>
      </c>
      <c r="G40" s="269" t="s">
        <v>10</v>
      </c>
      <c r="H40" s="269" t="s">
        <v>10</v>
      </c>
      <c r="I40" s="270" t="s">
        <v>10</v>
      </c>
      <c r="J40" s="269">
        <f aca="true" t="shared" si="1" ref="J40:J51">AA40+AQ40+BG40+BW40+CM40+DC40+DS40+EI40+EX40+FM40+GB40</f>
        <v>94.05</v>
      </c>
      <c r="K40" s="269" t="e">
        <f>AB40+AR40+BH40+BX40+CN40+DD40+DT40+EJ40+EY40+FN40+#REF!</f>
        <v>#REF!</v>
      </c>
      <c r="L40" s="269">
        <v>0</v>
      </c>
      <c r="M40" s="269">
        <f aca="true" t="shared" si="2" ref="M40:M66">AD40+AT40+BJ40+BZ40+CP40+DF40+DV40+EL40+FA40+FP40+GD40</f>
        <v>0</v>
      </c>
      <c r="N40" s="271" t="s">
        <v>10</v>
      </c>
      <c r="O40" s="271" t="s">
        <v>10</v>
      </c>
      <c r="P40" s="127" t="e">
        <f>#REF!+#REF!</f>
        <v>#REF!</v>
      </c>
      <c r="Q40" s="127"/>
      <c r="R40" s="213" t="s">
        <v>27</v>
      </c>
      <c r="S40" s="214" t="s">
        <v>322</v>
      </c>
      <c r="T40" s="214" t="s">
        <v>170</v>
      </c>
      <c r="U40" s="254">
        <v>6000</v>
      </c>
      <c r="V40" s="255" t="s">
        <v>10</v>
      </c>
      <c r="W40" s="255" t="s">
        <v>10</v>
      </c>
      <c r="X40" s="255" t="s">
        <v>10</v>
      </c>
      <c r="Y40" s="255" t="s">
        <v>10</v>
      </c>
      <c r="Z40" s="255" t="s">
        <v>10</v>
      </c>
      <c r="AA40" s="255">
        <f>'ф 4,2 - разносить'!AC16</f>
        <v>0</v>
      </c>
      <c r="AB40" s="255" t="e">
        <f>#REF!+#REF!</f>
        <v>#REF!</v>
      </c>
      <c r="AC40" s="255">
        <v>0</v>
      </c>
      <c r="AD40" s="255">
        <f>'ф 4,2 - разносить'!AD16</f>
        <v>0</v>
      </c>
      <c r="AE40" s="256" t="s">
        <v>10</v>
      </c>
      <c r="AF40" s="256" t="s">
        <v>10</v>
      </c>
      <c r="AG40" s="127" t="e">
        <f>#REF!+#REF!</f>
        <v>#REF!</v>
      </c>
      <c r="AH40" s="213" t="s">
        <v>27</v>
      </c>
      <c r="AI40" s="214" t="s">
        <v>322</v>
      </c>
      <c r="AJ40" s="214" t="s">
        <v>170</v>
      </c>
      <c r="AK40" s="254">
        <v>94.05</v>
      </c>
      <c r="AL40" s="255" t="s">
        <v>10</v>
      </c>
      <c r="AM40" s="255" t="s">
        <v>10</v>
      </c>
      <c r="AN40" s="254" t="s">
        <v>10</v>
      </c>
      <c r="AO40" s="254" t="s">
        <v>10</v>
      </c>
      <c r="AP40" s="255" t="s">
        <v>10</v>
      </c>
      <c r="AQ40" s="255">
        <f>'ф 4,2 - разносить'!AX16</f>
        <v>94.05</v>
      </c>
      <c r="AR40" s="255">
        <f>'ф 4,2 - разносить'!AY16</f>
        <v>0</v>
      </c>
      <c r="AS40" s="255">
        <v>0</v>
      </c>
      <c r="AT40" s="255">
        <f>'ф 4,2 - разносить'!AY16</f>
        <v>0</v>
      </c>
      <c r="AU40" s="256" t="s">
        <v>10</v>
      </c>
      <c r="AV40" s="256" t="s">
        <v>10</v>
      </c>
      <c r="AW40" s="127" t="e">
        <f>#REF!+#REF!</f>
        <v>#REF!</v>
      </c>
      <c r="AX40" s="213" t="s">
        <v>27</v>
      </c>
      <c r="AY40" s="214" t="s">
        <v>322</v>
      </c>
      <c r="AZ40" s="214" t="s">
        <v>170</v>
      </c>
      <c r="BA40" s="254">
        <v>0</v>
      </c>
      <c r="BB40" s="255" t="s">
        <v>10</v>
      </c>
      <c r="BC40" s="255" t="s">
        <v>10</v>
      </c>
      <c r="BD40" s="254" t="s">
        <v>10</v>
      </c>
      <c r="BE40" s="254" t="s">
        <v>10</v>
      </c>
      <c r="BF40" s="255" t="s">
        <v>10</v>
      </c>
      <c r="BG40" s="255">
        <f>'ф 4,2 - разносить'!BA16</f>
        <v>0</v>
      </c>
      <c r="BH40" s="255" t="e">
        <f>#REF!+#REF!</f>
        <v>#REF!</v>
      </c>
      <c r="BI40" s="255">
        <v>0</v>
      </c>
      <c r="BJ40" s="255">
        <f>'ф 4,2 - разносить'!BB16</f>
        <v>0</v>
      </c>
      <c r="BK40" s="256" t="s">
        <v>10</v>
      </c>
      <c r="BL40" s="256" t="s">
        <v>10</v>
      </c>
      <c r="BM40" s="127" t="e">
        <f>#REF!+#REF!</f>
        <v>#REF!</v>
      </c>
      <c r="BN40" s="213" t="s">
        <v>27</v>
      </c>
      <c r="BO40" s="214" t="s">
        <v>322</v>
      </c>
      <c r="BP40" s="214" t="s">
        <v>170</v>
      </c>
      <c r="BQ40" s="254">
        <v>0</v>
      </c>
      <c r="BR40" s="255" t="s">
        <v>10</v>
      </c>
      <c r="BS40" s="255" t="s">
        <v>10</v>
      </c>
      <c r="BT40" s="254" t="s">
        <v>10</v>
      </c>
      <c r="BU40" s="254" t="s">
        <v>10</v>
      </c>
      <c r="BV40" s="255" t="s">
        <v>10</v>
      </c>
      <c r="BW40" s="255">
        <f>'ф 4,2 - разносить'!BD16</f>
        <v>0</v>
      </c>
      <c r="BX40" s="255" t="e">
        <f>#REF!+#REF!</f>
        <v>#REF!</v>
      </c>
      <c r="BY40" s="255">
        <v>0</v>
      </c>
      <c r="BZ40" s="255">
        <f>'ф 4,2 - разносить'!BE16</f>
        <v>0</v>
      </c>
      <c r="CA40" s="256" t="s">
        <v>10</v>
      </c>
      <c r="CB40" s="256" t="s">
        <v>10</v>
      </c>
      <c r="CC40" s="127" t="e">
        <f>#REF!+#REF!</f>
        <v>#REF!</v>
      </c>
      <c r="CD40" s="213" t="s">
        <v>27</v>
      </c>
      <c r="CE40" s="214" t="s">
        <v>322</v>
      </c>
      <c r="CF40" s="214" t="s">
        <v>170</v>
      </c>
      <c r="CG40" s="254">
        <v>0</v>
      </c>
      <c r="CH40" s="255" t="s">
        <v>10</v>
      </c>
      <c r="CI40" s="255" t="s">
        <v>10</v>
      </c>
      <c r="CJ40" s="254" t="s">
        <v>10</v>
      </c>
      <c r="CK40" s="254" t="s">
        <v>10</v>
      </c>
      <c r="CL40" s="255" t="s">
        <v>10</v>
      </c>
      <c r="CM40" s="255">
        <f>'ф 4,2 - разносить'!BJ16</f>
        <v>0</v>
      </c>
      <c r="CN40" s="255" t="e">
        <f>#REF!+#REF!</f>
        <v>#REF!</v>
      </c>
      <c r="CO40" s="255">
        <v>0</v>
      </c>
      <c r="CP40" s="255">
        <f>'ф 4,2 - разносить'!BK16</f>
        <v>0</v>
      </c>
      <c r="CQ40" s="256" t="s">
        <v>10</v>
      </c>
      <c r="CR40" s="256" t="s">
        <v>10</v>
      </c>
      <c r="CS40" s="127" t="e">
        <f>#REF!+#REF!</f>
        <v>#REF!</v>
      </c>
      <c r="CT40" s="213" t="s">
        <v>27</v>
      </c>
      <c r="CU40" s="214" t="s">
        <v>322</v>
      </c>
      <c r="CV40" s="214" t="s">
        <v>170</v>
      </c>
      <c r="CW40" s="254">
        <v>0</v>
      </c>
      <c r="CX40" s="255" t="s">
        <v>10</v>
      </c>
      <c r="CY40" s="255" t="s">
        <v>10</v>
      </c>
      <c r="CZ40" s="254" t="s">
        <v>10</v>
      </c>
      <c r="DA40" s="254" t="s">
        <v>10</v>
      </c>
      <c r="DB40" s="255" t="s">
        <v>10</v>
      </c>
      <c r="DC40" s="255">
        <f>'ф 4,2 - разносить'!BG16</f>
        <v>0</v>
      </c>
      <c r="DD40" s="255">
        <f>'ф 4,2 - разносить'!DJ16</f>
        <v>0</v>
      </c>
      <c r="DE40" s="255">
        <v>0</v>
      </c>
      <c r="DF40" s="256">
        <f>'ф 4,2 - разносить'!BH16</f>
        <v>0</v>
      </c>
      <c r="DG40" s="256" t="s">
        <v>10</v>
      </c>
      <c r="DH40" s="256" t="s">
        <v>10</v>
      </c>
      <c r="DI40" s="127" t="e">
        <f>#REF!+#REF!</f>
        <v>#REF!</v>
      </c>
      <c r="DJ40" s="213" t="s">
        <v>27</v>
      </c>
      <c r="DK40" s="214" t="s">
        <v>322</v>
      </c>
      <c r="DL40" s="214" t="s">
        <v>170</v>
      </c>
      <c r="DM40" s="254">
        <v>0</v>
      </c>
      <c r="DN40" s="255" t="s">
        <v>10</v>
      </c>
      <c r="DO40" s="255" t="s">
        <v>10</v>
      </c>
      <c r="DP40" s="254" t="s">
        <v>10</v>
      </c>
      <c r="DQ40" s="254" t="s">
        <v>10</v>
      </c>
      <c r="DR40" s="255" t="s">
        <v>10</v>
      </c>
      <c r="DS40" s="255">
        <f>'ф 4,2 - разносить'!BM16</f>
        <v>0</v>
      </c>
      <c r="DT40" s="255"/>
      <c r="DU40" s="255">
        <v>0</v>
      </c>
      <c r="DV40" s="256">
        <f>'ф 4,2 - разносить'!BN16</f>
        <v>0</v>
      </c>
      <c r="DW40" s="261" t="s">
        <v>10</v>
      </c>
      <c r="DX40" s="261" t="s">
        <v>10</v>
      </c>
      <c r="DY40" s="139" t="e">
        <f>#REF!+#REF!</f>
        <v>#REF!</v>
      </c>
      <c r="DZ40" s="213" t="s">
        <v>27</v>
      </c>
      <c r="EA40" s="214" t="s">
        <v>322</v>
      </c>
      <c r="EB40" s="214" t="s">
        <v>170</v>
      </c>
      <c r="EC40" s="254">
        <v>0</v>
      </c>
      <c r="ED40" s="255" t="s">
        <v>10</v>
      </c>
      <c r="EE40" s="255" t="s">
        <v>10</v>
      </c>
      <c r="EF40" s="254" t="s">
        <v>10</v>
      </c>
      <c r="EG40" s="254" t="s">
        <v>10</v>
      </c>
      <c r="EH40" s="255" t="s">
        <v>10</v>
      </c>
      <c r="EI40" s="255">
        <f>'ф 4,2 - разносить'!CK16</f>
        <v>0</v>
      </c>
      <c r="EJ40" s="255">
        <f>'ф 4,2 - разносить'!CL16</f>
        <v>0</v>
      </c>
      <c r="EK40" s="255">
        <v>0</v>
      </c>
      <c r="EL40" s="255">
        <f>'ф 4,2 - разносить'!CL16</f>
        <v>0</v>
      </c>
      <c r="EM40" s="261" t="s">
        <v>10</v>
      </c>
      <c r="EN40" s="261" t="s">
        <v>10</v>
      </c>
      <c r="EO40" s="213" t="s">
        <v>27</v>
      </c>
      <c r="EP40" s="214" t="s">
        <v>322</v>
      </c>
      <c r="EQ40" s="214" t="s">
        <v>170</v>
      </c>
      <c r="ER40" s="254">
        <v>0</v>
      </c>
      <c r="ES40" s="255" t="s">
        <v>10</v>
      </c>
      <c r="ET40" s="255" t="s">
        <v>10</v>
      </c>
      <c r="EU40" s="254" t="s">
        <v>10</v>
      </c>
      <c r="EV40" s="254" t="s">
        <v>10</v>
      </c>
      <c r="EW40" s="255" t="s">
        <v>10</v>
      </c>
      <c r="EX40" s="255">
        <f>'ф 4,2 - разносить'!CN16</f>
        <v>0</v>
      </c>
      <c r="EY40" s="255">
        <f>'ф 4,2 - разносить'!DA16</f>
        <v>0</v>
      </c>
      <c r="EZ40" s="255">
        <v>0</v>
      </c>
      <c r="FA40" s="255">
        <f>'ф 4,2 - разносить'!CO16</f>
        <v>0</v>
      </c>
      <c r="FB40" s="261" t="s">
        <v>10</v>
      </c>
      <c r="FC40" s="261" t="s">
        <v>10</v>
      </c>
      <c r="FD40" s="213" t="s">
        <v>27</v>
      </c>
      <c r="FE40" s="214" t="s">
        <v>322</v>
      </c>
      <c r="FF40" s="214" t="s">
        <v>170</v>
      </c>
      <c r="FG40" s="254">
        <v>0</v>
      </c>
      <c r="FH40" s="255" t="s">
        <v>10</v>
      </c>
      <c r="FI40" s="255" t="s">
        <v>10</v>
      </c>
      <c r="FJ40" s="254" t="s">
        <v>10</v>
      </c>
      <c r="FK40" s="254" t="s">
        <v>10</v>
      </c>
      <c r="FL40" s="255" t="s">
        <v>10</v>
      </c>
      <c r="FM40" s="255">
        <f>'ф 4,2 - разносить'!CZ16</f>
        <v>0</v>
      </c>
      <c r="FN40" s="255">
        <f>'ф 4,2 - разносить'!DM16</f>
        <v>0</v>
      </c>
      <c r="FO40" s="255">
        <v>0</v>
      </c>
      <c r="FP40" s="255">
        <f>'ф 4,2 - разносить'!DA16</f>
        <v>0</v>
      </c>
      <c r="FQ40" s="261" t="s">
        <v>10</v>
      </c>
      <c r="FR40" s="261" t="s">
        <v>10</v>
      </c>
      <c r="FS40" s="213" t="s">
        <v>27</v>
      </c>
      <c r="FT40" s="214" t="s">
        <v>322</v>
      </c>
      <c r="FU40" s="214" t="s">
        <v>170</v>
      </c>
      <c r="FV40" s="254">
        <v>0</v>
      </c>
      <c r="FW40" s="255" t="s">
        <v>10</v>
      </c>
      <c r="FX40" s="255" t="s">
        <v>10</v>
      </c>
      <c r="FY40" s="254" t="s">
        <v>10</v>
      </c>
      <c r="FZ40" s="254" t="s">
        <v>10</v>
      </c>
      <c r="GA40" s="255" t="s">
        <v>10</v>
      </c>
      <c r="GB40" s="255">
        <f>'ф 4,2 - разносить'!CH16</f>
        <v>0</v>
      </c>
      <c r="GC40" s="255">
        <v>0</v>
      </c>
      <c r="GD40" s="255">
        <f>'ф 4,2 - разносить'!CI16</f>
        <v>0</v>
      </c>
      <c r="GE40" s="261" t="s">
        <v>10</v>
      </c>
      <c r="GF40" s="261" t="s">
        <v>10</v>
      </c>
    </row>
    <row r="41" spans="1:188" ht="19.5" customHeight="1">
      <c r="A41" s="213" t="s">
        <v>28</v>
      </c>
      <c r="B41" s="214" t="s">
        <v>323</v>
      </c>
      <c r="C41" s="214" t="s">
        <v>171</v>
      </c>
      <c r="D41" s="269">
        <f t="shared" si="0"/>
        <v>35504.52</v>
      </c>
      <c r="E41" s="270" t="s">
        <v>10</v>
      </c>
      <c r="F41" s="270" t="s">
        <v>10</v>
      </c>
      <c r="G41" s="269" t="s">
        <v>10</v>
      </c>
      <c r="H41" s="269" t="s">
        <v>10</v>
      </c>
      <c r="I41" s="270" t="s">
        <v>10</v>
      </c>
      <c r="J41" s="269">
        <f t="shared" si="1"/>
        <v>35504.52</v>
      </c>
      <c r="K41" s="269" t="e">
        <f>AB41+AR41+BH41+BX41+CN41+DD41+DT41+EJ41+EY41+FN41+#REF!</f>
        <v>#REF!</v>
      </c>
      <c r="L41" s="269">
        <v>0</v>
      </c>
      <c r="M41" s="269">
        <f t="shared" si="2"/>
        <v>0</v>
      </c>
      <c r="N41" s="271" t="s">
        <v>10</v>
      </c>
      <c r="O41" s="271" t="s">
        <v>10</v>
      </c>
      <c r="P41" s="127" t="e">
        <f>#REF!+#REF!</f>
        <v>#REF!</v>
      </c>
      <c r="Q41" s="127"/>
      <c r="R41" s="213" t="s">
        <v>28</v>
      </c>
      <c r="S41" s="214" t="s">
        <v>323</v>
      </c>
      <c r="T41" s="214" t="s">
        <v>171</v>
      </c>
      <c r="U41" s="254">
        <v>35504.52</v>
      </c>
      <c r="V41" s="255" t="s">
        <v>10</v>
      </c>
      <c r="W41" s="255" t="s">
        <v>10</v>
      </c>
      <c r="X41" s="255" t="s">
        <v>10</v>
      </c>
      <c r="Y41" s="255" t="s">
        <v>10</v>
      </c>
      <c r="Z41" s="255" t="s">
        <v>10</v>
      </c>
      <c r="AA41" s="255">
        <f>'ф 4,2 - разносить'!AC17</f>
        <v>35504.52</v>
      </c>
      <c r="AB41" s="255" t="e">
        <f>#REF!+#REF!</f>
        <v>#REF!</v>
      </c>
      <c r="AC41" s="255">
        <v>0</v>
      </c>
      <c r="AD41" s="255">
        <f>'ф 4,2 - разносить'!AD17</f>
        <v>0</v>
      </c>
      <c r="AE41" s="256" t="s">
        <v>10</v>
      </c>
      <c r="AF41" s="256" t="s">
        <v>10</v>
      </c>
      <c r="AG41" s="127" t="e">
        <f>#REF!+#REF!</f>
        <v>#REF!</v>
      </c>
      <c r="AH41" s="213" t="s">
        <v>28</v>
      </c>
      <c r="AI41" s="214" t="s">
        <v>323</v>
      </c>
      <c r="AJ41" s="214" t="s">
        <v>171</v>
      </c>
      <c r="AK41" s="254">
        <v>0</v>
      </c>
      <c r="AL41" s="255" t="s">
        <v>10</v>
      </c>
      <c r="AM41" s="255" t="s">
        <v>10</v>
      </c>
      <c r="AN41" s="254" t="s">
        <v>10</v>
      </c>
      <c r="AO41" s="254" t="s">
        <v>10</v>
      </c>
      <c r="AP41" s="255" t="s">
        <v>10</v>
      </c>
      <c r="AQ41" s="255">
        <f>'ф 4,2 - разносить'!AX17</f>
        <v>0</v>
      </c>
      <c r="AR41" s="255">
        <f>'ф 4,2 - разносить'!AY17</f>
        <v>0</v>
      </c>
      <c r="AS41" s="255">
        <v>0</v>
      </c>
      <c r="AT41" s="255">
        <f>'ф 4,2 - разносить'!AY17</f>
        <v>0</v>
      </c>
      <c r="AU41" s="256" t="s">
        <v>10</v>
      </c>
      <c r="AV41" s="256" t="s">
        <v>10</v>
      </c>
      <c r="AW41" s="127" t="e">
        <f>#REF!+#REF!</f>
        <v>#REF!</v>
      </c>
      <c r="AX41" s="213" t="s">
        <v>28</v>
      </c>
      <c r="AY41" s="214" t="s">
        <v>323</v>
      </c>
      <c r="AZ41" s="214" t="s">
        <v>171</v>
      </c>
      <c r="BA41" s="254">
        <v>0</v>
      </c>
      <c r="BB41" s="255" t="s">
        <v>10</v>
      </c>
      <c r="BC41" s="255" t="s">
        <v>10</v>
      </c>
      <c r="BD41" s="254" t="s">
        <v>10</v>
      </c>
      <c r="BE41" s="254" t="s">
        <v>10</v>
      </c>
      <c r="BF41" s="255" t="s">
        <v>10</v>
      </c>
      <c r="BG41" s="255">
        <f>'ф 4,2 - разносить'!BA17</f>
        <v>0</v>
      </c>
      <c r="BH41" s="255" t="e">
        <f>#REF!+#REF!</f>
        <v>#REF!</v>
      </c>
      <c r="BI41" s="255">
        <v>0</v>
      </c>
      <c r="BJ41" s="255">
        <f>'ф 4,2 - разносить'!BB17</f>
        <v>0</v>
      </c>
      <c r="BK41" s="256" t="s">
        <v>10</v>
      </c>
      <c r="BL41" s="256" t="s">
        <v>10</v>
      </c>
      <c r="BM41" s="127" t="e">
        <f>#REF!+#REF!</f>
        <v>#REF!</v>
      </c>
      <c r="BN41" s="213" t="s">
        <v>28</v>
      </c>
      <c r="BO41" s="214" t="s">
        <v>323</v>
      </c>
      <c r="BP41" s="214" t="s">
        <v>171</v>
      </c>
      <c r="BQ41" s="254">
        <v>0</v>
      </c>
      <c r="BR41" s="255" t="s">
        <v>10</v>
      </c>
      <c r="BS41" s="255" t="s">
        <v>10</v>
      </c>
      <c r="BT41" s="254" t="s">
        <v>10</v>
      </c>
      <c r="BU41" s="254" t="s">
        <v>10</v>
      </c>
      <c r="BV41" s="255" t="s">
        <v>10</v>
      </c>
      <c r="BW41" s="255">
        <f>'ф 4,2 - разносить'!BD17</f>
        <v>0</v>
      </c>
      <c r="BX41" s="255" t="e">
        <f>#REF!+#REF!</f>
        <v>#REF!</v>
      </c>
      <c r="BY41" s="255">
        <v>0</v>
      </c>
      <c r="BZ41" s="255">
        <f>'ф 4,2 - разносить'!BE17</f>
        <v>0</v>
      </c>
      <c r="CA41" s="256" t="s">
        <v>10</v>
      </c>
      <c r="CB41" s="256" t="s">
        <v>10</v>
      </c>
      <c r="CC41" s="127" t="e">
        <f>#REF!+#REF!</f>
        <v>#REF!</v>
      </c>
      <c r="CD41" s="213" t="s">
        <v>28</v>
      </c>
      <c r="CE41" s="214" t="s">
        <v>323</v>
      </c>
      <c r="CF41" s="214" t="s">
        <v>171</v>
      </c>
      <c r="CG41" s="254">
        <v>0</v>
      </c>
      <c r="CH41" s="255" t="s">
        <v>10</v>
      </c>
      <c r="CI41" s="255" t="s">
        <v>10</v>
      </c>
      <c r="CJ41" s="254" t="s">
        <v>10</v>
      </c>
      <c r="CK41" s="254" t="s">
        <v>10</v>
      </c>
      <c r="CL41" s="255" t="s">
        <v>10</v>
      </c>
      <c r="CM41" s="255">
        <f>'ф 4,2 - разносить'!BJ17</f>
        <v>0</v>
      </c>
      <c r="CN41" s="255" t="e">
        <f>#REF!+#REF!</f>
        <v>#REF!</v>
      </c>
      <c r="CO41" s="255">
        <v>0</v>
      </c>
      <c r="CP41" s="255">
        <f>'ф 4,2 - разносить'!BK17</f>
        <v>0</v>
      </c>
      <c r="CQ41" s="256" t="s">
        <v>10</v>
      </c>
      <c r="CR41" s="256" t="s">
        <v>10</v>
      </c>
      <c r="CS41" s="127" t="e">
        <f>#REF!+#REF!</f>
        <v>#REF!</v>
      </c>
      <c r="CT41" s="213" t="s">
        <v>28</v>
      </c>
      <c r="CU41" s="214" t="s">
        <v>323</v>
      </c>
      <c r="CV41" s="214" t="s">
        <v>171</v>
      </c>
      <c r="CW41" s="254">
        <v>0</v>
      </c>
      <c r="CX41" s="255" t="s">
        <v>10</v>
      </c>
      <c r="CY41" s="255" t="s">
        <v>10</v>
      </c>
      <c r="CZ41" s="254" t="s">
        <v>10</v>
      </c>
      <c r="DA41" s="254" t="s">
        <v>10</v>
      </c>
      <c r="DB41" s="255" t="s">
        <v>10</v>
      </c>
      <c r="DC41" s="255">
        <f>'ф 4,2 - разносить'!BG17</f>
        <v>0</v>
      </c>
      <c r="DD41" s="255">
        <f>'ф 4,2 - разносить'!DJ17</f>
        <v>0</v>
      </c>
      <c r="DE41" s="255">
        <v>0</v>
      </c>
      <c r="DF41" s="256">
        <f>'ф 4,2 - разносить'!BH17</f>
        <v>0</v>
      </c>
      <c r="DG41" s="256" t="s">
        <v>10</v>
      </c>
      <c r="DH41" s="256" t="s">
        <v>10</v>
      </c>
      <c r="DI41" s="127" t="e">
        <f>#REF!+#REF!</f>
        <v>#REF!</v>
      </c>
      <c r="DJ41" s="213" t="s">
        <v>28</v>
      </c>
      <c r="DK41" s="214" t="s">
        <v>323</v>
      </c>
      <c r="DL41" s="214" t="s">
        <v>171</v>
      </c>
      <c r="DM41" s="254">
        <v>0</v>
      </c>
      <c r="DN41" s="255" t="s">
        <v>10</v>
      </c>
      <c r="DO41" s="255" t="s">
        <v>10</v>
      </c>
      <c r="DP41" s="254" t="s">
        <v>10</v>
      </c>
      <c r="DQ41" s="254" t="s">
        <v>10</v>
      </c>
      <c r="DR41" s="255" t="s">
        <v>10</v>
      </c>
      <c r="DS41" s="255">
        <f>'ф 4,2 - разносить'!BM17</f>
        <v>0</v>
      </c>
      <c r="DT41" s="255"/>
      <c r="DU41" s="255">
        <v>0</v>
      </c>
      <c r="DV41" s="256">
        <f>'ф 4,2 - разносить'!BN17</f>
        <v>0</v>
      </c>
      <c r="DW41" s="261" t="s">
        <v>10</v>
      </c>
      <c r="DX41" s="261" t="s">
        <v>10</v>
      </c>
      <c r="DY41" s="139" t="e">
        <f>#REF!+#REF!</f>
        <v>#REF!</v>
      </c>
      <c r="DZ41" s="213" t="s">
        <v>28</v>
      </c>
      <c r="EA41" s="214" t="s">
        <v>323</v>
      </c>
      <c r="EB41" s="214" t="s">
        <v>171</v>
      </c>
      <c r="EC41" s="254">
        <v>0</v>
      </c>
      <c r="ED41" s="255" t="s">
        <v>10</v>
      </c>
      <c r="EE41" s="255" t="s">
        <v>10</v>
      </c>
      <c r="EF41" s="254" t="s">
        <v>10</v>
      </c>
      <c r="EG41" s="254" t="s">
        <v>10</v>
      </c>
      <c r="EH41" s="255" t="s">
        <v>10</v>
      </c>
      <c r="EI41" s="255">
        <f>'ф 4,2 - разносить'!CK17</f>
        <v>0</v>
      </c>
      <c r="EJ41" s="255">
        <f>'ф 4,2 - разносить'!CL17</f>
        <v>0</v>
      </c>
      <c r="EK41" s="255">
        <v>0</v>
      </c>
      <c r="EL41" s="255">
        <f>'ф 4,2 - разносить'!CL17</f>
        <v>0</v>
      </c>
      <c r="EM41" s="261" t="s">
        <v>10</v>
      </c>
      <c r="EN41" s="261" t="s">
        <v>10</v>
      </c>
      <c r="EO41" s="213" t="s">
        <v>28</v>
      </c>
      <c r="EP41" s="214" t="s">
        <v>323</v>
      </c>
      <c r="EQ41" s="214" t="s">
        <v>171</v>
      </c>
      <c r="ER41" s="254">
        <v>0</v>
      </c>
      <c r="ES41" s="255" t="s">
        <v>10</v>
      </c>
      <c r="ET41" s="255" t="s">
        <v>10</v>
      </c>
      <c r="EU41" s="254" t="s">
        <v>10</v>
      </c>
      <c r="EV41" s="254" t="s">
        <v>10</v>
      </c>
      <c r="EW41" s="255" t="s">
        <v>10</v>
      </c>
      <c r="EX41" s="255">
        <f>'ф 4,2 - разносить'!CN17</f>
        <v>0</v>
      </c>
      <c r="EY41" s="255">
        <f>'ф 4,2 - разносить'!DA17</f>
        <v>0</v>
      </c>
      <c r="EZ41" s="255">
        <v>0</v>
      </c>
      <c r="FA41" s="255">
        <f>'ф 4,2 - разносить'!CO17</f>
        <v>0</v>
      </c>
      <c r="FB41" s="261" t="s">
        <v>10</v>
      </c>
      <c r="FC41" s="261" t="s">
        <v>10</v>
      </c>
      <c r="FD41" s="213" t="s">
        <v>28</v>
      </c>
      <c r="FE41" s="214" t="s">
        <v>323</v>
      </c>
      <c r="FF41" s="214" t="s">
        <v>171</v>
      </c>
      <c r="FG41" s="254">
        <v>0</v>
      </c>
      <c r="FH41" s="255" t="s">
        <v>10</v>
      </c>
      <c r="FI41" s="255" t="s">
        <v>10</v>
      </c>
      <c r="FJ41" s="254" t="s">
        <v>10</v>
      </c>
      <c r="FK41" s="254" t="s">
        <v>10</v>
      </c>
      <c r="FL41" s="255" t="s">
        <v>10</v>
      </c>
      <c r="FM41" s="255">
        <f>'ф 4,2 - разносить'!CZ17</f>
        <v>0</v>
      </c>
      <c r="FN41" s="255">
        <f>'ф 4,2 - разносить'!DM17</f>
        <v>0</v>
      </c>
      <c r="FO41" s="255">
        <v>0</v>
      </c>
      <c r="FP41" s="255">
        <f>'ф 4,2 - разносить'!DA17</f>
        <v>0</v>
      </c>
      <c r="FQ41" s="261" t="s">
        <v>10</v>
      </c>
      <c r="FR41" s="261" t="s">
        <v>10</v>
      </c>
      <c r="FS41" s="213" t="s">
        <v>28</v>
      </c>
      <c r="FT41" s="214" t="s">
        <v>323</v>
      </c>
      <c r="FU41" s="214" t="s">
        <v>171</v>
      </c>
      <c r="FV41" s="254">
        <v>0</v>
      </c>
      <c r="FW41" s="255" t="s">
        <v>10</v>
      </c>
      <c r="FX41" s="255" t="s">
        <v>10</v>
      </c>
      <c r="FY41" s="254" t="s">
        <v>10</v>
      </c>
      <c r="FZ41" s="254" t="s">
        <v>10</v>
      </c>
      <c r="GA41" s="255" t="s">
        <v>10</v>
      </c>
      <c r="GB41" s="255">
        <f>'ф 4,2 - разносить'!CH17</f>
        <v>0</v>
      </c>
      <c r="GC41" s="255">
        <v>0</v>
      </c>
      <c r="GD41" s="255">
        <f>'ф 4,2 - разносить'!CI17</f>
        <v>0</v>
      </c>
      <c r="GE41" s="261" t="s">
        <v>10</v>
      </c>
      <c r="GF41" s="261" t="s">
        <v>10</v>
      </c>
    </row>
    <row r="42" spans="1:188" ht="18.75" customHeight="1">
      <c r="A42" s="213" t="s">
        <v>281</v>
      </c>
      <c r="B42" s="214" t="s">
        <v>324</v>
      </c>
      <c r="C42" s="214" t="s">
        <v>172</v>
      </c>
      <c r="D42" s="269">
        <f t="shared" si="0"/>
        <v>25448.46</v>
      </c>
      <c r="E42" s="270" t="s">
        <v>10</v>
      </c>
      <c r="F42" s="270" t="s">
        <v>10</v>
      </c>
      <c r="G42" s="269" t="s">
        <v>10</v>
      </c>
      <c r="H42" s="269" t="s">
        <v>10</v>
      </c>
      <c r="I42" s="270" t="s">
        <v>10</v>
      </c>
      <c r="J42" s="269">
        <f t="shared" si="1"/>
        <v>10448.46</v>
      </c>
      <c r="K42" s="269" t="e">
        <f>AB42+AR42+BH42+BX42+CN42+DD42+DT42+EJ42+EY42+FN42+#REF!</f>
        <v>#REF!</v>
      </c>
      <c r="L42" s="269">
        <v>0</v>
      </c>
      <c r="M42" s="269">
        <f t="shared" si="2"/>
        <v>0</v>
      </c>
      <c r="N42" s="271" t="s">
        <v>10</v>
      </c>
      <c r="O42" s="271" t="s">
        <v>10</v>
      </c>
      <c r="P42" s="127" t="e">
        <f>#REF!+#REF!</f>
        <v>#REF!</v>
      </c>
      <c r="Q42" s="127"/>
      <c r="R42" s="213" t="s">
        <v>281</v>
      </c>
      <c r="S42" s="214" t="s">
        <v>324</v>
      </c>
      <c r="T42" s="214" t="s">
        <v>172</v>
      </c>
      <c r="U42" s="254">
        <v>16589</v>
      </c>
      <c r="V42" s="255" t="s">
        <v>10</v>
      </c>
      <c r="W42" s="255" t="s">
        <v>10</v>
      </c>
      <c r="X42" s="255" t="s">
        <v>10</v>
      </c>
      <c r="Y42" s="255" t="s">
        <v>10</v>
      </c>
      <c r="Z42" s="255" t="s">
        <v>10</v>
      </c>
      <c r="AA42" s="255">
        <f>'ф 4,2 - разносить'!AC18</f>
        <v>1589</v>
      </c>
      <c r="AB42" s="255" t="e">
        <f>#REF!+#REF!</f>
        <v>#REF!</v>
      </c>
      <c r="AC42" s="255">
        <v>0</v>
      </c>
      <c r="AD42" s="255">
        <f>'ф 4,2 - разносить'!AD18</f>
        <v>0</v>
      </c>
      <c r="AE42" s="256" t="s">
        <v>10</v>
      </c>
      <c r="AF42" s="256" t="s">
        <v>10</v>
      </c>
      <c r="AG42" s="127" t="e">
        <f>#REF!+#REF!</f>
        <v>#REF!</v>
      </c>
      <c r="AH42" s="213" t="s">
        <v>281</v>
      </c>
      <c r="AI42" s="214" t="s">
        <v>324</v>
      </c>
      <c r="AJ42" s="214" t="s">
        <v>172</v>
      </c>
      <c r="AK42" s="254">
        <v>8859.46</v>
      </c>
      <c r="AL42" s="255" t="s">
        <v>10</v>
      </c>
      <c r="AM42" s="255" t="s">
        <v>10</v>
      </c>
      <c r="AN42" s="254" t="s">
        <v>10</v>
      </c>
      <c r="AO42" s="254" t="s">
        <v>10</v>
      </c>
      <c r="AP42" s="255" t="s">
        <v>10</v>
      </c>
      <c r="AQ42" s="255">
        <f>'ф 4,2 - разносить'!AX18</f>
        <v>8859.46</v>
      </c>
      <c r="AR42" s="255">
        <f>'ф 4,2 - разносить'!AY18</f>
        <v>0</v>
      </c>
      <c r="AS42" s="255">
        <v>0</v>
      </c>
      <c r="AT42" s="255">
        <f>'ф 4,2 - разносить'!AY18</f>
        <v>0</v>
      </c>
      <c r="AU42" s="256" t="s">
        <v>10</v>
      </c>
      <c r="AV42" s="256" t="s">
        <v>10</v>
      </c>
      <c r="AW42" s="127" t="e">
        <f>#REF!+#REF!</f>
        <v>#REF!</v>
      </c>
      <c r="AX42" s="213" t="s">
        <v>281</v>
      </c>
      <c r="AY42" s="214" t="s">
        <v>324</v>
      </c>
      <c r="AZ42" s="214" t="s">
        <v>172</v>
      </c>
      <c r="BA42" s="254"/>
      <c r="BB42" s="255" t="s">
        <v>10</v>
      </c>
      <c r="BC42" s="255" t="s">
        <v>10</v>
      </c>
      <c r="BD42" s="254" t="s">
        <v>10</v>
      </c>
      <c r="BE42" s="254" t="s">
        <v>10</v>
      </c>
      <c r="BF42" s="255" t="s">
        <v>10</v>
      </c>
      <c r="BG42" s="255">
        <f>'ф 4,2 - разносить'!BA18</f>
        <v>0</v>
      </c>
      <c r="BH42" s="255" t="e">
        <f>#REF!+#REF!</f>
        <v>#REF!</v>
      </c>
      <c r="BI42" s="255">
        <v>0</v>
      </c>
      <c r="BJ42" s="255">
        <f>'ф 4,2 - разносить'!BB18</f>
        <v>0</v>
      </c>
      <c r="BK42" s="256" t="s">
        <v>10</v>
      </c>
      <c r="BL42" s="256" t="s">
        <v>10</v>
      </c>
      <c r="BM42" s="127" t="e">
        <f>#REF!+#REF!</f>
        <v>#REF!</v>
      </c>
      <c r="BN42" s="213" t="s">
        <v>281</v>
      </c>
      <c r="BO42" s="214" t="s">
        <v>324</v>
      </c>
      <c r="BP42" s="214" t="s">
        <v>172</v>
      </c>
      <c r="BQ42" s="254"/>
      <c r="BR42" s="255" t="s">
        <v>10</v>
      </c>
      <c r="BS42" s="255" t="s">
        <v>10</v>
      </c>
      <c r="BT42" s="254" t="s">
        <v>10</v>
      </c>
      <c r="BU42" s="254" t="s">
        <v>10</v>
      </c>
      <c r="BV42" s="255" t="s">
        <v>10</v>
      </c>
      <c r="BW42" s="255">
        <f>'ф 4,2 - разносить'!BD18</f>
        <v>0</v>
      </c>
      <c r="BX42" s="255" t="e">
        <f>#REF!+#REF!</f>
        <v>#REF!</v>
      </c>
      <c r="BY42" s="255">
        <v>0</v>
      </c>
      <c r="BZ42" s="255">
        <f>'ф 4,2 - разносить'!BE18</f>
        <v>0</v>
      </c>
      <c r="CA42" s="256" t="s">
        <v>10</v>
      </c>
      <c r="CB42" s="256" t="s">
        <v>10</v>
      </c>
      <c r="CC42" s="127" t="e">
        <f>#REF!+#REF!</f>
        <v>#REF!</v>
      </c>
      <c r="CD42" s="213" t="s">
        <v>281</v>
      </c>
      <c r="CE42" s="214" t="s">
        <v>324</v>
      </c>
      <c r="CF42" s="214" t="s">
        <v>172</v>
      </c>
      <c r="CG42" s="254">
        <v>0</v>
      </c>
      <c r="CH42" s="255" t="s">
        <v>10</v>
      </c>
      <c r="CI42" s="255" t="s">
        <v>10</v>
      </c>
      <c r="CJ42" s="254" t="s">
        <v>10</v>
      </c>
      <c r="CK42" s="254" t="s">
        <v>10</v>
      </c>
      <c r="CL42" s="255" t="s">
        <v>10</v>
      </c>
      <c r="CM42" s="255">
        <f>'ф 4,2 - разносить'!BJ18</f>
        <v>0</v>
      </c>
      <c r="CN42" s="255" t="e">
        <f>#REF!+#REF!</f>
        <v>#REF!</v>
      </c>
      <c r="CO42" s="255">
        <v>0</v>
      </c>
      <c r="CP42" s="255">
        <f>'ф 4,2 - разносить'!BK18</f>
        <v>0</v>
      </c>
      <c r="CQ42" s="256" t="s">
        <v>10</v>
      </c>
      <c r="CR42" s="256" t="s">
        <v>10</v>
      </c>
      <c r="CS42" s="127" t="e">
        <f>#REF!+#REF!</f>
        <v>#REF!</v>
      </c>
      <c r="CT42" s="213" t="s">
        <v>281</v>
      </c>
      <c r="CU42" s="214" t="s">
        <v>324</v>
      </c>
      <c r="CV42" s="214" t="s">
        <v>172</v>
      </c>
      <c r="CW42" s="254">
        <v>0</v>
      </c>
      <c r="CX42" s="255" t="s">
        <v>10</v>
      </c>
      <c r="CY42" s="255" t="s">
        <v>10</v>
      </c>
      <c r="CZ42" s="254" t="s">
        <v>10</v>
      </c>
      <c r="DA42" s="254" t="s">
        <v>10</v>
      </c>
      <c r="DB42" s="255" t="s">
        <v>10</v>
      </c>
      <c r="DC42" s="255">
        <f>'ф 4,2 - разносить'!BG18</f>
        <v>0</v>
      </c>
      <c r="DD42" s="255">
        <f>'ф 4,2 - разносить'!DJ18</f>
        <v>0</v>
      </c>
      <c r="DE42" s="255">
        <v>0</v>
      </c>
      <c r="DF42" s="256">
        <f>'ф 4,2 - разносить'!BH18</f>
        <v>0</v>
      </c>
      <c r="DG42" s="256" t="s">
        <v>10</v>
      </c>
      <c r="DH42" s="256" t="s">
        <v>10</v>
      </c>
      <c r="DI42" s="127" t="e">
        <f>#REF!+#REF!</f>
        <v>#REF!</v>
      </c>
      <c r="DJ42" s="213" t="s">
        <v>281</v>
      </c>
      <c r="DK42" s="214" t="s">
        <v>324</v>
      </c>
      <c r="DL42" s="214" t="s">
        <v>172</v>
      </c>
      <c r="DM42" s="254">
        <v>0</v>
      </c>
      <c r="DN42" s="255" t="s">
        <v>10</v>
      </c>
      <c r="DO42" s="255" t="s">
        <v>10</v>
      </c>
      <c r="DP42" s="254" t="s">
        <v>10</v>
      </c>
      <c r="DQ42" s="254" t="s">
        <v>10</v>
      </c>
      <c r="DR42" s="255" t="s">
        <v>10</v>
      </c>
      <c r="DS42" s="255">
        <f>'ф 4,2 - разносить'!BM18</f>
        <v>0</v>
      </c>
      <c r="DT42" s="255"/>
      <c r="DU42" s="255">
        <v>0</v>
      </c>
      <c r="DV42" s="256">
        <f>'ф 4,2 - разносить'!BN18</f>
        <v>0</v>
      </c>
      <c r="DW42" s="261" t="s">
        <v>10</v>
      </c>
      <c r="DX42" s="261" t="s">
        <v>10</v>
      </c>
      <c r="DY42" s="139" t="e">
        <f>#REF!+#REF!</f>
        <v>#REF!</v>
      </c>
      <c r="DZ42" s="213" t="s">
        <v>281</v>
      </c>
      <c r="EA42" s="214" t="s">
        <v>324</v>
      </c>
      <c r="EB42" s="214" t="s">
        <v>172</v>
      </c>
      <c r="EC42" s="254">
        <v>0</v>
      </c>
      <c r="ED42" s="255" t="s">
        <v>10</v>
      </c>
      <c r="EE42" s="255" t="s">
        <v>10</v>
      </c>
      <c r="EF42" s="254" t="s">
        <v>10</v>
      </c>
      <c r="EG42" s="254" t="s">
        <v>10</v>
      </c>
      <c r="EH42" s="255" t="s">
        <v>10</v>
      </c>
      <c r="EI42" s="255">
        <f>'ф 4,2 - разносить'!CK18</f>
        <v>0</v>
      </c>
      <c r="EJ42" s="255">
        <f>'ф 4,2 - разносить'!CL18</f>
        <v>0</v>
      </c>
      <c r="EK42" s="255">
        <v>0</v>
      </c>
      <c r="EL42" s="255">
        <f>'ф 4,2 - разносить'!CL18</f>
        <v>0</v>
      </c>
      <c r="EM42" s="261" t="s">
        <v>10</v>
      </c>
      <c r="EN42" s="261" t="s">
        <v>10</v>
      </c>
      <c r="EO42" s="213" t="s">
        <v>281</v>
      </c>
      <c r="EP42" s="214" t="s">
        <v>324</v>
      </c>
      <c r="EQ42" s="214" t="s">
        <v>172</v>
      </c>
      <c r="ER42" s="254">
        <v>0</v>
      </c>
      <c r="ES42" s="255" t="s">
        <v>10</v>
      </c>
      <c r="ET42" s="255" t="s">
        <v>10</v>
      </c>
      <c r="EU42" s="254" t="s">
        <v>10</v>
      </c>
      <c r="EV42" s="254" t="s">
        <v>10</v>
      </c>
      <c r="EW42" s="255" t="s">
        <v>10</v>
      </c>
      <c r="EX42" s="255">
        <f>'ф 4,2 - разносить'!CN18</f>
        <v>0</v>
      </c>
      <c r="EY42" s="255">
        <f>'ф 4,2 - разносить'!DA18</f>
        <v>0</v>
      </c>
      <c r="EZ42" s="255">
        <v>0</v>
      </c>
      <c r="FA42" s="255">
        <f>'ф 4,2 - разносить'!CO18</f>
        <v>0</v>
      </c>
      <c r="FB42" s="261" t="s">
        <v>10</v>
      </c>
      <c r="FC42" s="261" t="s">
        <v>10</v>
      </c>
      <c r="FD42" s="213" t="s">
        <v>281</v>
      </c>
      <c r="FE42" s="214" t="s">
        <v>324</v>
      </c>
      <c r="FF42" s="214" t="s">
        <v>172</v>
      </c>
      <c r="FG42" s="254">
        <v>0</v>
      </c>
      <c r="FH42" s="255" t="s">
        <v>10</v>
      </c>
      <c r="FI42" s="255" t="s">
        <v>10</v>
      </c>
      <c r="FJ42" s="254" t="s">
        <v>10</v>
      </c>
      <c r="FK42" s="254" t="s">
        <v>10</v>
      </c>
      <c r="FL42" s="255" t="s">
        <v>10</v>
      </c>
      <c r="FM42" s="255">
        <f>'ф 4,2 - разносить'!CZ18</f>
        <v>0</v>
      </c>
      <c r="FN42" s="255">
        <f>'ф 4,2 - разносить'!DM18</f>
        <v>0</v>
      </c>
      <c r="FO42" s="255">
        <v>0</v>
      </c>
      <c r="FP42" s="255">
        <f>'ф 4,2 - разносить'!DA18</f>
        <v>0</v>
      </c>
      <c r="FQ42" s="261" t="s">
        <v>10</v>
      </c>
      <c r="FR42" s="261" t="s">
        <v>10</v>
      </c>
      <c r="FS42" s="213" t="s">
        <v>281</v>
      </c>
      <c r="FT42" s="214" t="s">
        <v>324</v>
      </c>
      <c r="FU42" s="214" t="s">
        <v>172</v>
      </c>
      <c r="FV42" s="254"/>
      <c r="FW42" s="255" t="s">
        <v>10</v>
      </c>
      <c r="FX42" s="255" t="s">
        <v>10</v>
      </c>
      <c r="FY42" s="254" t="s">
        <v>10</v>
      </c>
      <c r="FZ42" s="254" t="s">
        <v>10</v>
      </c>
      <c r="GA42" s="255" t="s">
        <v>10</v>
      </c>
      <c r="GB42" s="255">
        <f>'ф 4,2 - разносить'!CH18</f>
        <v>0</v>
      </c>
      <c r="GC42" s="255">
        <v>0</v>
      </c>
      <c r="GD42" s="255">
        <f>'ф 4,2 - разносить'!CI18</f>
        <v>0</v>
      </c>
      <c r="GE42" s="261" t="s">
        <v>10</v>
      </c>
      <c r="GF42" s="261" t="s">
        <v>10</v>
      </c>
    </row>
    <row r="43" spans="1:188" ht="18" customHeight="1" hidden="1">
      <c r="A43" s="207"/>
      <c r="B43" s="205"/>
      <c r="C43" s="205"/>
      <c r="D43" s="269">
        <f t="shared" si="0"/>
        <v>0</v>
      </c>
      <c r="E43" s="270" t="s">
        <v>10</v>
      </c>
      <c r="F43" s="270" t="s">
        <v>10</v>
      </c>
      <c r="G43" s="269" t="s">
        <v>10</v>
      </c>
      <c r="H43" s="269" t="s">
        <v>10</v>
      </c>
      <c r="I43" s="270" t="s">
        <v>10</v>
      </c>
      <c r="J43" s="269">
        <f t="shared" si="1"/>
        <v>0</v>
      </c>
      <c r="K43" s="269" t="e">
        <f>AB43+AR43+BH43+BX43+CN43+DD43+DT43+EJ43+EY43+FN43+#REF!</f>
        <v>#REF!</v>
      </c>
      <c r="L43" s="269">
        <f aca="true" t="shared" si="3" ref="L43:L49">AD43+AT43+BJ43+BZ43+CP43+DF43+DV43+EL43+FA43+FP43+GC43</f>
        <v>0</v>
      </c>
      <c r="M43" s="269">
        <f t="shared" si="2"/>
        <v>0</v>
      </c>
      <c r="N43" s="271" t="s">
        <v>10</v>
      </c>
      <c r="O43" s="271" t="s">
        <v>10</v>
      </c>
      <c r="P43" s="127" t="e">
        <f>#REF!+#REF!</f>
        <v>#REF!</v>
      </c>
      <c r="Q43" s="127"/>
      <c r="R43" s="207"/>
      <c r="S43" s="205"/>
      <c r="T43" s="205"/>
      <c r="U43" s="254"/>
      <c r="V43" s="255" t="s">
        <v>10</v>
      </c>
      <c r="W43" s="255" t="s">
        <v>10</v>
      </c>
      <c r="X43" s="255" t="s">
        <v>10</v>
      </c>
      <c r="Y43" s="255" t="s">
        <v>10</v>
      </c>
      <c r="Z43" s="255" t="s">
        <v>10</v>
      </c>
      <c r="AA43" s="255">
        <f>'ф 4,2 - разносить'!AC19</f>
        <v>0</v>
      </c>
      <c r="AB43" s="255" t="e">
        <f>#REF!+#REF!</f>
        <v>#REF!</v>
      </c>
      <c r="AC43" s="255"/>
      <c r="AD43" s="255">
        <f>'ф 4,2 - разносить'!AD19</f>
        <v>0</v>
      </c>
      <c r="AE43" s="256" t="s">
        <v>10</v>
      </c>
      <c r="AF43" s="256" t="s">
        <v>10</v>
      </c>
      <c r="AG43" s="127" t="e">
        <f>#REF!+#REF!</f>
        <v>#REF!</v>
      </c>
      <c r="AH43" s="207"/>
      <c r="AI43" s="205"/>
      <c r="AJ43" s="205"/>
      <c r="AK43" s="254"/>
      <c r="AL43" s="255" t="s">
        <v>10</v>
      </c>
      <c r="AM43" s="255" t="s">
        <v>10</v>
      </c>
      <c r="AN43" s="254" t="s">
        <v>10</v>
      </c>
      <c r="AO43" s="254" t="s">
        <v>10</v>
      </c>
      <c r="AP43" s="255" t="s">
        <v>10</v>
      </c>
      <c r="AQ43" s="255">
        <f>'ф 4,2 - разносить'!AX19</f>
        <v>0</v>
      </c>
      <c r="AR43" s="255">
        <f>'ф 4,2 - разносить'!AY19</f>
        <v>0</v>
      </c>
      <c r="AS43" s="255"/>
      <c r="AT43" s="255">
        <f>'ф 4,2 - разносить'!AY19</f>
        <v>0</v>
      </c>
      <c r="AU43" s="256" t="s">
        <v>10</v>
      </c>
      <c r="AV43" s="256" t="s">
        <v>10</v>
      </c>
      <c r="AW43" s="127" t="e">
        <f>#REF!+#REF!</f>
        <v>#REF!</v>
      </c>
      <c r="AX43" s="207"/>
      <c r="AY43" s="205"/>
      <c r="AZ43" s="205"/>
      <c r="BA43" s="254">
        <v>0</v>
      </c>
      <c r="BB43" s="255" t="s">
        <v>10</v>
      </c>
      <c r="BC43" s="255" t="s">
        <v>10</v>
      </c>
      <c r="BD43" s="254" t="s">
        <v>10</v>
      </c>
      <c r="BE43" s="254" t="s">
        <v>10</v>
      </c>
      <c r="BF43" s="255" t="s">
        <v>10</v>
      </c>
      <c r="BG43" s="255">
        <f>'ф 4,2 - разносить'!BA19</f>
        <v>0</v>
      </c>
      <c r="BH43" s="255" t="e">
        <f>#REF!+#REF!</f>
        <v>#REF!</v>
      </c>
      <c r="BI43" s="255"/>
      <c r="BJ43" s="255">
        <f>'ф 4,2 - разносить'!BB19</f>
        <v>0</v>
      </c>
      <c r="BK43" s="256" t="s">
        <v>10</v>
      </c>
      <c r="BL43" s="256" t="s">
        <v>10</v>
      </c>
      <c r="BM43" s="127" t="e">
        <f>#REF!+#REF!</f>
        <v>#REF!</v>
      </c>
      <c r="BN43" s="207"/>
      <c r="BO43" s="205"/>
      <c r="BP43" s="205"/>
      <c r="BQ43" s="254">
        <v>0</v>
      </c>
      <c r="BR43" s="255" t="s">
        <v>10</v>
      </c>
      <c r="BS43" s="255" t="s">
        <v>10</v>
      </c>
      <c r="BT43" s="254" t="s">
        <v>10</v>
      </c>
      <c r="BU43" s="254" t="s">
        <v>10</v>
      </c>
      <c r="BV43" s="255" t="s">
        <v>10</v>
      </c>
      <c r="BW43" s="255">
        <f>'ф 4,2 - разносить'!BD19</f>
        <v>0</v>
      </c>
      <c r="BX43" s="255" t="e">
        <f>#REF!+#REF!</f>
        <v>#REF!</v>
      </c>
      <c r="BY43" s="255"/>
      <c r="BZ43" s="255">
        <f>'ф 4,2 - разносить'!BE19</f>
        <v>0</v>
      </c>
      <c r="CA43" s="256" t="s">
        <v>10</v>
      </c>
      <c r="CB43" s="256" t="s">
        <v>10</v>
      </c>
      <c r="CC43" s="127" t="e">
        <f>#REF!+#REF!</f>
        <v>#REF!</v>
      </c>
      <c r="CD43" s="207"/>
      <c r="CE43" s="205"/>
      <c r="CF43" s="205"/>
      <c r="CG43" s="254">
        <v>0</v>
      </c>
      <c r="CH43" s="255" t="s">
        <v>10</v>
      </c>
      <c r="CI43" s="255" t="s">
        <v>10</v>
      </c>
      <c r="CJ43" s="254" t="s">
        <v>10</v>
      </c>
      <c r="CK43" s="254" t="s">
        <v>10</v>
      </c>
      <c r="CL43" s="255" t="s">
        <v>10</v>
      </c>
      <c r="CM43" s="255">
        <f>'ф 4,2 - разносить'!BJ19</f>
        <v>0</v>
      </c>
      <c r="CN43" s="255" t="e">
        <f>#REF!+#REF!</f>
        <v>#REF!</v>
      </c>
      <c r="CO43" s="255"/>
      <c r="CP43" s="255">
        <f>'ф 4,2 - разносить'!BK19</f>
        <v>0</v>
      </c>
      <c r="CQ43" s="256" t="s">
        <v>10</v>
      </c>
      <c r="CR43" s="256" t="s">
        <v>10</v>
      </c>
      <c r="CS43" s="127" t="e">
        <f>#REF!+#REF!</f>
        <v>#REF!</v>
      </c>
      <c r="CT43" s="207"/>
      <c r="CU43" s="205"/>
      <c r="CV43" s="205"/>
      <c r="CW43" s="254">
        <v>0</v>
      </c>
      <c r="CX43" s="255" t="s">
        <v>10</v>
      </c>
      <c r="CY43" s="255" t="s">
        <v>10</v>
      </c>
      <c r="CZ43" s="254" t="s">
        <v>10</v>
      </c>
      <c r="DA43" s="254" t="s">
        <v>10</v>
      </c>
      <c r="DB43" s="255" t="s">
        <v>10</v>
      </c>
      <c r="DC43" s="255">
        <f>'ф 4,2 - разносить'!BG19</f>
        <v>0</v>
      </c>
      <c r="DD43" s="255">
        <f>'ф 4,2 - разносить'!DJ19</f>
        <v>0</v>
      </c>
      <c r="DE43" s="255"/>
      <c r="DF43" s="256">
        <f>'ф 4,2 - разносить'!BH19</f>
        <v>0</v>
      </c>
      <c r="DG43" s="256" t="s">
        <v>10</v>
      </c>
      <c r="DH43" s="256" t="s">
        <v>10</v>
      </c>
      <c r="DI43" s="127" t="e">
        <f>#REF!+#REF!</f>
        <v>#REF!</v>
      </c>
      <c r="DJ43" s="207"/>
      <c r="DK43" s="205"/>
      <c r="DL43" s="205"/>
      <c r="DM43" s="254">
        <v>0</v>
      </c>
      <c r="DN43" s="255" t="s">
        <v>10</v>
      </c>
      <c r="DO43" s="255" t="s">
        <v>10</v>
      </c>
      <c r="DP43" s="254" t="s">
        <v>10</v>
      </c>
      <c r="DQ43" s="254" t="s">
        <v>10</v>
      </c>
      <c r="DR43" s="255" t="s">
        <v>10</v>
      </c>
      <c r="DS43" s="255">
        <f>'ф 4,2 - разносить'!BM19</f>
        <v>0</v>
      </c>
      <c r="DT43" s="255"/>
      <c r="DU43" s="255"/>
      <c r="DV43" s="256">
        <f>'ф 4,2 - разносить'!BN19</f>
        <v>0</v>
      </c>
      <c r="DW43" s="261" t="s">
        <v>10</v>
      </c>
      <c r="DX43" s="261" t="s">
        <v>10</v>
      </c>
      <c r="DY43" s="139" t="e">
        <f>#REF!+#REF!</f>
        <v>#REF!</v>
      </c>
      <c r="DZ43" s="207"/>
      <c r="EA43" s="205"/>
      <c r="EB43" s="205"/>
      <c r="EC43" s="254">
        <v>0</v>
      </c>
      <c r="ED43" s="255" t="s">
        <v>10</v>
      </c>
      <c r="EE43" s="255" t="s">
        <v>10</v>
      </c>
      <c r="EF43" s="254" t="s">
        <v>10</v>
      </c>
      <c r="EG43" s="254" t="s">
        <v>10</v>
      </c>
      <c r="EH43" s="255" t="s">
        <v>10</v>
      </c>
      <c r="EI43" s="255">
        <f>'ф 4,2 - разносить'!CK19</f>
        <v>0</v>
      </c>
      <c r="EJ43" s="255">
        <f>'ф 4,2 - разносить'!CL19</f>
        <v>0</v>
      </c>
      <c r="EK43" s="255"/>
      <c r="EL43" s="255">
        <f>'ф 4,2 - разносить'!CL19</f>
        <v>0</v>
      </c>
      <c r="EM43" s="261" t="s">
        <v>10</v>
      </c>
      <c r="EN43" s="261" t="s">
        <v>10</v>
      </c>
      <c r="EO43" s="207"/>
      <c r="EP43" s="205"/>
      <c r="EQ43" s="205"/>
      <c r="ER43" s="254">
        <v>0</v>
      </c>
      <c r="ES43" s="255" t="s">
        <v>10</v>
      </c>
      <c r="ET43" s="255" t="s">
        <v>10</v>
      </c>
      <c r="EU43" s="254" t="s">
        <v>10</v>
      </c>
      <c r="EV43" s="254" t="s">
        <v>10</v>
      </c>
      <c r="EW43" s="255" t="s">
        <v>10</v>
      </c>
      <c r="EX43" s="255">
        <f>'ф 4,2 - разносить'!CN19</f>
        <v>0</v>
      </c>
      <c r="EY43" s="255">
        <f>'ф 4,2 - разносить'!DA19</f>
        <v>0</v>
      </c>
      <c r="EZ43" s="255"/>
      <c r="FA43" s="255">
        <f>'ф 4,2 - разносить'!CO19</f>
        <v>0</v>
      </c>
      <c r="FB43" s="261" t="s">
        <v>10</v>
      </c>
      <c r="FC43" s="261" t="s">
        <v>10</v>
      </c>
      <c r="FD43" s="207"/>
      <c r="FE43" s="205"/>
      <c r="FF43" s="205"/>
      <c r="FG43" s="254">
        <v>0</v>
      </c>
      <c r="FH43" s="255" t="s">
        <v>10</v>
      </c>
      <c r="FI43" s="255" t="s">
        <v>10</v>
      </c>
      <c r="FJ43" s="254" t="s">
        <v>10</v>
      </c>
      <c r="FK43" s="254" t="s">
        <v>10</v>
      </c>
      <c r="FL43" s="255" t="s">
        <v>10</v>
      </c>
      <c r="FM43" s="255">
        <f>'ф 4,2 - разносить'!CZ19</f>
        <v>0</v>
      </c>
      <c r="FN43" s="255">
        <f>'ф 4,2 - разносить'!DM19</f>
        <v>0</v>
      </c>
      <c r="FO43" s="255"/>
      <c r="FP43" s="255">
        <f>'ф 4,2 - разносить'!DA19</f>
        <v>0</v>
      </c>
      <c r="FQ43" s="261" t="s">
        <v>10</v>
      </c>
      <c r="FR43" s="261" t="s">
        <v>10</v>
      </c>
      <c r="FS43" s="207"/>
      <c r="FT43" s="205"/>
      <c r="FU43" s="205"/>
      <c r="FV43" s="254">
        <v>0</v>
      </c>
      <c r="FW43" s="255" t="s">
        <v>10</v>
      </c>
      <c r="FX43" s="255" t="s">
        <v>10</v>
      </c>
      <c r="FY43" s="254" t="s">
        <v>10</v>
      </c>
      <c r="FZ43" s="254" t="s">
        <v>10</v>
      </c>
      <c r="GA43" s="255" t="s">
        <v>10</v>
      </c>
      <c r="GB43" s="255">
        <f>'ф 4,2 - разносить'!DL19</f>
        <v>0</v>
      </c>
      <c r="GC43" s="255">
        <f>'ф 4,2 - разносить'!CI19</f>
        <v>0</v>
      </c>
      <c r="GD43" s="255"/>
      <c r="GE43" s="261" t="s">
        <v>10</v>
      </c>
      <c r="GF43" s="261" t="s">
        <v>10</v>
      </c>
    </row>
    <row r="44" spans="1:188" ht="16.5" customHeight="1" hidden="1">
      <c r="A44" s="207" t="s">
        <v>31</v>
      </c>
      <c r="B44" s="205">
        <v>1136</v>
      </c>
      <c r="C44" s="205"/>
      <c r="D44" s="269">
        <f t="shared" si="0"/>
        <v>0</v>
      </c>
      <c r="E44" s="270" t="s">
        <v>10</v>
      </c>
      <c r="F44" s="270" t="s">
        <v>10</v>
      </c>
      <c r="G44" s="269" t="s">
        <v>10</v>
      </c>
      <c r="H44" s="269"/>
      <c r="I44" s="270" t="s">
        <v>10</v>
      </c>
      <c r="J44" s="269">
        <f t="shared" si="1"/>
        <v>0</v>
      </c>
      <c r="K44" s="269" t="e">
        <f>AB44+AR44+BH44+BX44+CN44+DD44+DT44+EJ44+EY44+FN44+#REF!</f>
        <v>#REF!</v>
      </c>
      <c r="L44" s="269">
        <f t="shared" si="3"/>
        <v>0</v>
      </c>
      <c r="M44" s="269">
        <f t="shared" si="2"/>
        <v>0</v>
      </c>
      <c r="N44" s="271" t="s">
        <v>10</v>
      </c>
      <c r="O44" s="271" t="s">
        <v>10</v>
      </c>
      <c r="P44" s="127" t="e">
        <f>#REF!+#REF!</f>
        <v>#REF!</v>
      </c>
      <c r="Q44" s="127"/>
      <c r="R44" s="207" t="s">
        <v>31</v>
      </c>
      <c r="S44" s="205">
        <v>1136</v>
      </c>
      <c r="T44" s="205"/>
      <c r="U44" s="254"/>
      <c r="V44" s="255" t="s">
        <v>10</v>
      </c>
      <c r="W44" s="255" t="s">
        <v>10</v>
      </c>
      <c r="X44" s="255" t="s">
        <v>10</v>
      </c>
      <c r="Y44" s="255" t="s">
        <v>10</v>
      </c>
      <c r="Z44" s="255" t="s">
        <v>10</v>
      </c>
      <c r="AA44" s="255">
        <f>'ф 4,2 - разносить'!AC20</f>
        <v>0</v>
      </c>
      <c r="AB44" s="255" t="e">
        <f>#REF!+#REF!</f>
        <v>#REF!</v>
      </c>
      <c r="AC44" s="255"/>
      <c r="AD44" s="255">
        <f>'ф 4,2 - разносить'!AD20</f>
        <v>0</v>
      </c>
      <c r="AE44" s="256" t="s">
        <v>10</v>
      </c>
      <c r="AF44" s="256" t="s">
        <v>10</v>
      </c>
      <c r="AG44" s="127" t="e">
        <f>#REF!+#REF!</f>
        <v>#REF!</v>
      </c>
      <c r="AH44" s="207" t="s">
        <v>31</v>
      </c>
      <c r="AI44" s="205">
        <v>1136</v>
      </c>
      <c r="AJ44" s="205"/>
      <c r="AK44" s="254"/>
      <c r="AL44" s="255" t="s">
        <v>10</v>
      </c>
      <c r="AM44" s="255" t="s">
        <v>10</v>
      </c>
      <c r="AN44" s="254" t="s">
        <v>10</v>
      </c>
      <c r="AO44" s="254" t="s">
        <v>10</v>
      </c>
      <c r="AP44" s="255" t="s">
        <v>10</v>
      </c>
      <c r="AQ44" s="255">
        <f>'ф 4,2 - разносить'!AX20</f>
        <v>0</v>
      </c>
      <c r="AR44" s="255">
        <f>'ф 4,2 - разносить'!AY20</f>
        <v>0</v>
      </c>
      <c r="AS44" s="255"/>
      <c r="AT44" s="255">
        <f>'ф 4,2 - разносить'!AY20</f>
        <v>0</v>
      </c>
      <c r="AU44" s="256" t="s">
        <v>10</v>
      </c>
      <c r="AV44" s="256" t="s">
        <v>10</v>
      </c>
      <c r="AW44" s="127" t="e">
        <f>#REF!+#REF!</f>
        <v>#REF!</v>
      </c>
      <c r="AX44" s="207" t="s">
        <v>31</v>
      </c>
      <c r="AY44" s="205">
        <v>1136</v>
      </c>
      <c r="AZ44" s="205"/>
      <c r="BA44" s="254">
        <v>0</v>
      </c>
      <c r="BB44" s="255" t="s">
        <v>10</v>
      </c>
      <c r="BC44" s="255" t="s">
        <v>10</v>
      </c>
      <c r="BD44" s="254" t="s">
        <v>10</v>
      </c>
      <c r="BE44" s="254" t="s">
        <v>10</v>
      </c>
      <c r="BF44" s="255" t="s">
        <v>10</v>
      </c>
      <c r="BG44" s="255">
        <f>'ф 4,2 - разносить'!BA20</f>
        <v>0</v>
      </c>
      <c r="BH44" s="255" t="e">
        <f>#REF!+#REF!</f>
        <v>#REF!</v>
      </c>
      <c r="BI44" s="255"/>
      <c r="BJ44" s="255">
        <f>'ф 4,2 - разносить'!BB20</f>
        <v>0</v>
      </c>
      <c r="BK44" s="256" t="s">
        <v>10</v>
      </c>
      <c r="BL44" s="256" t="s">
        <v>10</v>
      </c>
      <c r="BM44" s="127" t="e">
        <f>#REF!+#REF!</f>
        <v>#REF!</v>
      </c>
      <c r="BN44" s="207" t="s">
        <v>31</v>
      </c>
      <c r="BO44" s="205">
        <v>1136</v>
      </c>
      <c r="BP44" s="205"/>
      <c r="BQ44" s="254">
        <v>0</v>
      </c>
      <c r="BR44" s="255" t="s">
        <v>10</v>
      </c>
      <c r="BS44" s="255" t="s">
        <v>10</v>
      </c>
      <c r="BT44" s="254" t="s">
        <v>10</v>
      </c>
      <c r="BU44" s="254" t="s">
        <v>10</v>
      </c>
      <c r="BV44" s="255" t="s">
        <v>10</v>
      </c>
      <c r="BW44" s="255">
        <f>'ф 4,2 - разносить'!BD20</f>
        <v>0</v>
      </c>
      <c r="BX44" s="255" t="e">
        <f>#REF!+#REF!</f>
        <v>#REF!</v>
      </c>
      <c r="BY44" s="255"/>
      <c r="BZ44" s="255">
        <f>'ф 4,2 - разносить'!BE20</f>
        <v>0</v>
      </c>
      <c r="CA44" s="256" t="s">
        <v>10</v>
      </c>
      <c r="CB44" s="256" t="s">
        <v>10</v>
      </c>
      <c r="CC44" s="127" t="e">
        <f>#REF!+#REF!</f>
        <v>#REF!</v>
      </c>
      <c r="CD44" s="207" t="s">
        <v>31</v>
      </c>
      <c r="CE44" s="205">
        <v>1136</v>
      </c>
      <c r="CF44" s="205"/>
      <c r="CG44" s="254">
        <v>0</v>
      </c>
      <c r="CH44" s="255" t="s">
        <v>10</v>
      </c>
      <c r="CI44" s="255" t="s">
        <v>10</v>
      </c>
      <c r="CJ44" s="254" t="s">
        <v>10</v>
      </c>
      <c r="CK44" s="254" t="s">
        <v>10</v>
      </c>
      <c r="CL44" s="255" t="s">
        <v>10</v>
      </c>
      <c r="CM44" s="255">
        <f>'ф 4,2 - разносить'!BJ20</f>
        <v>0</v>
      </c>
      <c r="CN44" s="255" t="e">
        <f>#REF!+#REF!</f>
        <v>#REF!</v>
      </c>
      <c r="CO44" s="255"/>
      <c r="CP44" s="255">
        <f>'ф 4,2 - разносить'!BK20</f>
        <v>0</v>
      </c>
      <c r="CQ44" s="256" t="s">
        <v>10</v>
      </c>
      <c r="CR44" s="256" t="s">
        <v>10</v>
      </c>
      <c r="CS44" s="127" t="e">
        <f>#REF!+#REF!</f>
        <v>#REF!</v>
      </c>
      <c r="CT44" s="207" t="s">
        <v>31</v>
      </c>
      <c r="CU44" s="205">
        <v>1136</v>
      </c>
      <c r="CV44" s="205"/>
      <c r="CW44" s="254">
        <v>0</v>
      </c>
      <c r="CX44" s="255" t="s">
        <v>10</v>
      </c>
      <c r="CY44" s="255" t="s">
        <v>10</v>
      </c>
      <c r="CZ44" s="254" t="s">
        <v>10</v>
      </c>
      <c r="DA44" s="254" t="s">
        <v>10</v>
      </c>
      <c r="DB44" s="255" t="s">
        <v>10</v>
      </c>
      <c r="DC44" s="255">
        <f>'ф 4,2 - разносить'!BG20</f>
        <v>0</v>
      </c>
      <c r="DD44" s="255">
        <f>'ф 4,2 - разносить'!DJ20</f>
        <v>0</v>
      </c>
      <c r="DE44" s="255"/>
      <c r="DF44" s="256">
        <f>'ф 4,2 - разносить'!BH20</f>
        <v>0</v>
      </c>
      <c r="DG44" s="256" t="s">
        <v>10</v>
      </c>
      <c r="DH44" s="256" t="s">
        <v>10</v>
      </c>
      <c r="DI44" s="127" t="e">
        <f>#REF!+#REF!</f>
        <v>#REF!</v>
      </c>
      <c r="DJ44" s="207" t="s">
        <v>31</v>
      </c>
      <c r="DK44" s="205">
        <v>1136</v>
      </c>
      <c r="DL44" s="205"/>
      <c r="DM44" s="254">
        <v>0</v>
      </c>
      <c r="DN44" s="255" t="s">
        <v>10</v>
      </c>
      <c r="DO44" s="255" t="s">
        <v>10</v>
      </c>
      <c r="DP44" s="254" t="s">
        <v>10</v>
      </c>
      <c r="DQ44" s="254" t="s">
        <v>10</v>
      </c>
      <c r="DR44" s="255" t="s">
        <v>10</v>
      </c>
      <c r="DS44" s="255">
        <f>'ф 4,2 - разносить'!BM20</f>
        <v>0</v>
      </c>
      <c r="DT44" s="255"/>
      <c r="DU44" s="255"/>
      <c r="DV44" s="256">
        <f>'ф 4,2 - разносить'!BN20</f>
        <v>0</v>
      </c>
      <c r="DW44" s="261" t="s">
        <v>10</v>
      </c>
      <c r="DX44" s="261" t="s">
        <v>10</v>
      </c>
      <c r="DY44" s="139" t="e">
        <f>#REF!+#REF!</f>
        <v>#REF!</v>
      </c>
      <c r="DZ44" s="207" t="s">
        <v>31</v>
      </c>
      <c r="EA44" s="205">
        <v>1136</v>
      </c>
      <c r="EB44" s="205"/>
      <c r="EC44" s="254">
        <v>0</v>
      </c>
      <c r="ED44" s="255" t="s">
        <v>10</v>
      </c>
      <c r="EE44" s="255" t="s">
        <v>10</v>
      </c>
      <c r="EF44" s="254" t="s">
        <v>10</v>
      </c>
      <c r="EG44" s="254" t="s">
        <v>10</v>
      </c>
      <c r="EH44" s="255" t="s">
        <v>10</v>
      </c>
      <c r="EI44" s="255">
        <f>'ф 4,2 - разносить'!CK20</f>
        <v>0</v>
      </c>
      <c r="EJ44" s="255">
        <f>'ф 4,2 - разносить'!CL20</f>
        <v>0</v>
      </c>
      <c r="EK44" s="255"/>
      <c r="EL44" s="255">
        <f>'ф 4,2 - разносить'!CL20</f>
        <v>0</v>
      </c>
      <c r="EM44" s="261" t="s">
        <v>10</v>
      </c>
      <c r="EN44" s="261" t="s">
        <v>10</v>
      </c>
      <c r="EO44" s="207" t="s">
        <v>31</v>
      </c>
      <c r="EP44" s="205">
        <v>1136</v>
      </c>
      <c r="EQ44" s="205"/>
      <c r="ER44" s="254">
        <v>0</v>
      </c>
      <c r="ES44" s="255" t="s">
        <v>10</v>
      </c>
      <c r="ET44" s="255" t="s">
        <v>10</v>
      </c>
      <c r="EU44" s="254" t="s">
        <v>10</v>
      </c>
      <c r="EV44" s="254" t="s">
        <v>10</v>
      </c>
      <c r="EW44" s="255" t="s">
        <v>10</v>
      </c>
      <c r="EX44" s="255">
        <f>'ф 4,2 - разносить'!CZ20</f>
        <v>0</v>
      </c>
      <c r="EY44" s="255">
        <f>'ф 4,2 - разносить'!DA20</f>
        <v>0</v>
      </c>
      <c r="EZ44" s="255"/>
      <c r="FA44" s="255">
        <f>'ф 4,2 - разносить'!DA20</f>
        <v>0</v>
      </c>
      <c r="FB44" s="261" t="s">
        <v>10</v>
      </c>
      <c r="FC44" s="261" t="s">
        <v>10</v>
      </c>
      <c r="FD44" s="207" t="s">
        <v>31</v>
      </c>
      <c r="FE44" s="205">
        <v>1136</v>
      </c>
      <c r="FF44" s="205"/>
      <c r="FG44" s="254">
        <v>0</v>
      </c>
      <c r="FH44" s="255" t="s">
        <v>10</v>
      </c>
      <c r="FI44" s="255" t="s">
        <v>10</v>
      </c>
      <c r="FJ44" s="254" t="s">
        <v>10</v>
      </c>
      <c r="FK44" s="254" t="s">
        <v>10</v>
      </c>
      <c r="FL44" s="255" t="s">
        <v>10</v>
      </c>
      <c r="FM44" s="255">
        <f>'ф 4,2 - разносить'!DL20</f>
        <v>0</v>
      </c>
      <c r="FN44" s="255">
        <f>'ф 4,2 - разносить'!DM20</f>
        <v>0</v>
      </c>
      <c r="FO44" s="255"/>
      <c r="FP44" s="255">
        <f>'ф 4,2 - разносить'!DM20</f>
        <v>0</v>
      </c>
      <c r="FQ44" s="261" t="s">
        <v>10</v>
      </c>
      <c r="FR44" s="261" t="s">
        <v>10</v>
      </c>
      <c r="FS44" s="207" t="s">
        <v>31</v>
      </c>
      <c r="FT44" s="205">
        <v>1136</v>
      </c>
      <c r="FU44" s="205"/>
      <c r="FV44" s="254">
        <v>0</v>
      </c>
      <c r="FW44" s="255" t="s">
        <v>10</v>
      </c>
      <c r="FX44" s="255" t="s">
        <v>10</v>
      </c>
      <c r="FY44" s="254" t="s">
        <v>10</v>
      </c>
      <c r="FZ44" s="254" t="s">
        <v>10</v>
      </c>
      <c r="GA44" s="255" t="s">
        <v>10</v>
      </c>
      <c r="GB44" s="255">
        <f>'ф 4,2 - разносить'!DX20</f>
        <v>0</v>
      </c>
      <c r="GC44" s="255">
        <f>'ф 4,2 - разносить'!CI20</f>
        <v>0</v>
      </c>
      <c r="GD44" s="255"/>
      <c r="GE44" s="261" t="s">
        <v>10</v>
      </c>
      <c r="GF44" s="261" t="s">
        <v>10</v>
      </c>
    </row>
    <row r="45" spans="1:188" ht="26.25" customHeight="1" hidden="1">
      <c r="A45" s="207" t="s">
        <v>277</v>
      </c>
      <c r="B45" s="205">
        <v>1137</v>
      </c>
      <c r="C45" s="205"/>
      <c r="D45" s="269">
        <f t="shared" si="0"/>
        <v>0</v>
      </c>
      <c r="E45" s="270" t="s">
        <v>10</v>
      </c>
      <c r="F45" s="270" t="s">
        <v>10</v>
      </c>
      <c r="G45" s="269" t="s">
        <v>10</v>
      </c>
      <c r="H45" s="269"/>
      <c r="I45" s="270" t="s">
        <v>10</v>
      </c>
      <c r="J45" s="269">
        <f t="shared" si="1"/>
        <v>0</v>
      </c>
      <c r="K45" s="269" t="e">
        <f>AB45+AR45+BH45+BX45+CN45+DD45+DT45+EJ45+EY45+FN45+#REF!</f>
        <v>#REF!</v>
      </c>
      <c r="L45" s="269">
        <f t="shared" si="3"/>
        <v>0</v>
      </c>
      <c r="M45" s="269">
        <f t="shared" si="2"/>
        <v>0</v>
      </c>
      <c r="N45" s="271" t="s">
        <v>10</v>
      </c>
      <c r="O45" s="271" t="s">
        <v>10</v>
      </c>
      <c r="P45" s="127" t="e">
        <f>#REF!+#REF!</f>
        <v>#REF!</v>
      </c>
      <c r="Q45" s="127"/>
      <c r="R45" s="207" t="s">
        <v>277</v>
      </c>
      <c r="S45" s="205">
        <v>1137</v>
      </c>
      <c r="T45" s="205"/>
      <c r="U45" s="254"/>
      <c r="V45" s="255" t="s">
        <v>10</v>
      </c>
      <c r="W45" s="255" t="s">
        <v>10</v>
      </c>
      <c r="X45" s="255" t="s">
        <v>10</v>
      </c>
      <c r="Y45" s="255" t="s">
        <v>10</v>
      </c>
      <c r="Z45" s="255" t="s">
        <v>10</v>
      </c>
      <c r="AA45" s="255">
        <f>'ф 4,2 - разносить'!AC21</f>
        <v>0</v>
      </c>
      <c r="AB45" s="255" t="e">
        <f>#REF!+#REF!</f>
        <v>#REF!</v>
      </c>
      <c r="AC45" s="255"/>
      <c r="AD45" s="255">
        <f>'ф 4,2 - разносить'!AD21</f>
        <v>0</v>
      </c>
      <c r="AE45" s="256" t="s">
        <v>10</v>
      </c>
      <c r="AF45" s="256" t="s">
        <v>10</v>
      </c>
      <c r="AG45" s="127" t="e">
        <f>#REF!+#REF!</f>
        <v>#REF!</v>
      </c>
      <c r="AH45" s="207" t="s">
        <v>277</v>
      </c>
      <c r="AI45" s="205">
        <v>1137</v>
      </c>
      <c r="AJ45" s="205"/>
      <c r="AK45" s="254"/>
      <c r="AL45" s="255" t="s">
        <v>10</v>
      </c>
      <c r="AM45" s="255" t="s">
        <v>10</v>
      </c>
      <c r="AN45" s="254" t="s">
        <v>10</v>
      </c>
      <c r="AO45" s="254" t="s">
        <v>10</v>
      </c>
      <c r="AP45" s="255" t="s">
        <v>10</v>
      </c>
      <c r="AQ45" s="255">
        <f>'ф 4,2 - разносить'!AX21</f>
        <v>0</v>
      </c>
      <c r="AR45" s="255">
        <f>'ф 4,2 - разносить'!AY21</f>
        <v>0</v>
      </c>
      <c r="AS45" s="255"/>
      <c r="AT45" s="255">
        <f>'ф 4,2 - разносить'!AY21</f>
        <v>0</v>
      </c>
      <c r="AU45" s="256" t="s">
        <v>10</v>
      </c>
      <c r="AV45" s="256" t="s">
        <v>10</v>
      </c>
      <c r="AW45" s="127" t="e">
        <f>#REF!+#REF!</f>
        <v>#REF!</v>
      </c>
      <c r="AX45" s="207" t="s">
        <v>277</v>
      </c>
      <c r="AY45" s="205">
        <v>1137</v>
      </c>
      <c r="AZ45" s="205"/>
      <c r="BA45" s="254">
        <v>0</v>
      </c>
      <c r="BB45" s="255" t="s">
        <v>10</v>
      </c>
      <c r="BC45" s="255" t="s">
        <v>10</v>
      </c>
      <c r="BD45" s="254" t="s">
        <v>10</v>
      </c>
      <c r="BE45" s="254" t="s">
        <v>10</v>
      </c>
      <c r="BF45" s="255" t="s">
        <v>10</v>
      </c>
      <c r="BG45" s="255">
        <f>'ф 4,2 - разносить'!BA21</f>
        <v>0</v>
      </c>
      <c r="BH45" s="255" t="e">
        <f>#REF!+#REF!</f>
        <v>#REF!</v>
      </c>
      <c r="BI45" s="255"/>
      <c r="BJ45" s="255">
        <f>'ф 4,2 - разносить'!BB21</f>
        <v>0</v>
      </c>
      <c r="BK45" s="256" t="s">
        <v>10</v>
      </c>
      <c r="BL45" s="256" t="s">
        <v>10</v>
      </c>
      <c r="BM45" s="127" t="e">
        <f>#REF!+#REF!</f>
        <v>#REF!</v>
      </c>
      <c r="BN45" s="207" t="s">
        <v>277</v>
      </c>
      <c r="BO45" s="205">
        <v>1137</v>
      </c>
      <c r="BP45" s="205"/>
      <c r="BQ45" s="254">
        <v>0</v>
      </c>
      <c r="BR45" s="255" t="s">
        <v>10</v>
      </c>
      <c r="BS45" s="255" t="s">
        <v>10</v>
      </c>
      <c r="BT45" s="254" t="s">
        <v>10</v>
      </c>
      <c r="BU45" s="254" t="s">
        <v>10</v>
      </c>
      <c r="BV45" s="255" t="s">
        <v>10</v>
      </c>
      <c r="BW45" s="255">
        <f>'ф 4,2 - разносить'!BD21</f>
        <v>0</v>
      </c>
      <c r="BX45" s="255" t="e">
        <f>#REF!+#REF!</f>
        <v>#REF!</v>
      </c>
      <c r="BY45" s="255"/>
      <c r="BZ45" s="255">
        <f>'ф 4,2 - разносить'!BE21</f>
        <v>0</v>
      </c>
      <c r="CA45" s="256" t="s">
        <v>10</v>
      </c>
      <c r="CB45" s="256" t="s">
        <v>10</v>
      </c>
      <c r="CC45" s="127" t="e">
        <f>#REF!+#REF!</f>
        <v>#REF!</v>
      </c>
      <c r="CD45" s="207" t="s">
        <v>277</v>
      </c>
      <c r="CE45" s="205">
        <v>1137</v>
      </c>
      <c r="CF45" s="205"/>
      <c r="CG45" s="254">
        <v>0</v>
      </c>
      <c r="CH45" s="255" t="s">
        <v>10</v>
      </c>
      <c r="CI45" s="255" t="s">
        <v>10</v>
      </c>
      <c r="CJ45" s="254" t="s">
        <v>10</v>
      </c>
      <c r="CK45" s="254" t="s">
        <v>10</v>
      </c>
      <c r="CL45" s="255" t="s">
        <v>10</v>
      </c>
      <c r="CM45" s="255">
        <f>'ф 4,2 - разносить'!BJ21</f>
        <v>0</v>
      </c>
      <c r="CN45" s="255" t="e">
        <f>#REF!+#REF!</f>
        <v>#REF!</v>
      </c>
      <c r="CO45" s="255"/>
      <c r="CP45" s="255">
        <f>'ф 4,2 - разносить'!BK21</f>
        <v>0</v>
      </c>
      <c r="CQ45" s="256" t="s">
        <v>10</v>
      </c>
      <c r="CR45" s="256" t="s">
        <v>10</v>
      </c>
      <c r="CS45" s="127" t="e">
        <f>#REF!+#REF!</f>
        <v>#REF!</v>
      </c>
      <c r="CT45" s="207" t="s">
        <v>277</v>
      </c>
      <c r="CU45" s="205">
        <v>1137</v>
      </c>
      <c r="CV45" s="205"/>
      <c r="CW45" s="254">
        <v>0</v>
      </c>
      <c r="CX45" s="255" t="s">
        <v>10</v>
      </c>
      <c r="CY45" s="255" t="s">
        <v>10</v>
      </c>
      <c r="CZ45" s="254" t="s">
        <v>10</v>
      </c>
      <c r="DA45" s="254" t="s">
        <v>10</v>
      </c>
      <c r="DB45" s="255" t="s">
        <v>10</v>
      </c>
      <c r="DC45" s="255">
        <f>'ф 4,2 - разносить'!BG21</f>
        <v>0</v>
      </c>
      <c r="DD45" s="255">
        <f>'ф 4,2 - разносить'!DJ21</f>
        <v>0</v>
      </c>
      <c r="DE45" s="255"/>
      <c r="DF45" s="256">
        <f>'ф 4,2 - разносить'!BH21</f>
        <v>0</v>
      </c>
      <c r="DG45" s="256" t="s">
        <v>10</v>
      </c>
      <c r="DH45" s="256" t="s">
        <v>10</v>
      </c>
      <c r="DI45" s="127" t="e">
        <f>#REF!+#REF!</f>
        <v>#REF!</v>
      </c>
      <c r="DJ45" s="207" t="s">
        <v>277</v>
      </c>
      <c r="DK45" s="205">
        <v>1137</v>
      </c>
      <c r="DL45" s="205"/>
      <c r="DM45" s="254">
        <v>0</v>
      </c>
      <c r="DN45" s="255" t="s">
        <v>10</v>
      </c>
      <c r="DO45" s="255" t="s">
        <v>10</v>
      </c>
      <c r="DP45" s="254" t="s">
        <v>10</v>
      </c>
      <c r="DQ45" s="254" t="s">
        <v>10</v>
      </c>
      <c r="DR45" s="255" t="s">
        <v>10</v>
      </c>
      <c r="DS45" s="255">
        <f>'ф 4,2 - разносить'!BM21</f>
        <v>0</v>
      </c>
      <c r="DT45" s="255"/>
      <c r="DU45" s="255"/>
      <c r="DV45" s="256">
        <f>'ф 4,2 - разносить'!BN21</f>
        <v>0</v>
      </c>
      <c r="DW45" s="261" t="s">
        <v>10</v>
      </c>
      <c r="DX45" s="261" t="s">
        <v>10</v>
      </c>
      <c r="DY45" s="139" t="e">
        <f>#REF!+#REF!</f>
        <v>#REF!</v>
      </c>
      <c r="DZ45" s="207" t="s">
        <v>277</v>
      </c>
      <c r="EA45" s="205">
        <v>1137</v>
      </c>
      <c r="EB45" s="205"/>
      <c r="EC45" s="254">
        <v>0</v>
      </c>
      <c r="ED45" s="255" t="s">
        <v>10</v>
      </c>
      <c r="EE45" s="255" t="s">
        <v>10</v>
      </c>
      <c r="EF45" s="254" t="s">
        <v>10</v>
      </c>
      <c r="EG45" s="254" t="s">
        <v>10</v>
      </c>
      <c r="EH45" s="255" t="s">
        <v>10</v>
      </c>
      <c r="EI45" s="255">
        <f>'ф 4,2 - разносить'!CK21</f>
        <v>0</v>
      </c>
      <c r="EJ45" s="255">
        <f>'ф 4,2 - разносить'!CL21</f>
        <v>0</v>
      </c>
      <c r="EK45" s="255"/>
      <c r="EL45" s="255">
        <f>'ф 4,2 - разносить'!CL21</f>
        <v>0</v>
      </c>
      <c r="EM45" s="261" t="s">
        <v>10</v>
      </c>
      <c r="EN45" s="261" t="s">
        <v>10</v>
      </c>
      <c r="EO45" s="207" t="s">
        <v>277</v>
      </c>
      <c r="EP45" s="205">
        <v>1137</v>
      </c>
      <c r="EQ45" s="205"/>
      <c r="ER45" s="254">
        <v>0</v>
      </c>
      <c r="ES45" s="255" t="s">
        <v>10</v>
      </c>
      <c r="ET45" s="255" t="s">
        <v>10</v>
      </c>
      <c r="EU45" s="254" t="s">
        <v>10</v>
      </c>
      <c r="EV45" s="254" t="s">
        <v>10</v>
      </c>
      <c r="EW45" s="255" t="s">
        <v>10</v>
      </c>
      <c r="EX45" s="255">
        <f>'ф 4,2 - разносить'!CZ21</f>
        <v>0</v>
      </c>
      <c r="EY45" s="255">
        <f>'ф 4,2 - разносить'!DA21</f>
        <v>0</v>
      </c>
      <c r="EZ45" s="255"/>
      <c r="FA45" s="255">
        <f>'ф 4,2 - разносить'!DA21</f>
        <v>0</v>
      </c>
      <c r="FB45" s="261" t="s">
        <v>10</v>
      </c>
      <c r="FC45" s="261" t="s">
        <v>10</v>
      </c>
      <c r="FD45" s="207" t="s">
        <v>277</v>
      </c>
      <c r="FE45" s="205">
        <v>1137</v>
      </c>
      <c r="FF45" s="205"/>
      <c r="FG45" s="254">
        <v>0</v>
      </c>
      <c r="FH45" s="255" t="s">
        <v>10</v>
      </c>
      <c r="FI45" s="255" t="s">
        <v>10</v>
      </c>
      <c r="FJ45" s="254" t="s">
        <v>10</v>
      </c>
      <c r="FK45" s="254" t="s">
        <v>10</v>
      </c>
      <c r="FL45" s="255" t="s">
        <v>10</v>
      </c>
      <c r="FM45" s="255">
        <f>'ф 4,2 - разносить'!DL21</f>
        <v>0</v>
      </c>
      <c r="FN45" s="255">
        <f>'ф 4,2 - разносить'!DM21</f>
        <v>0</v>
      </c>
      <c r="FO45" s="255"/>
      <c r="FP45" s="255">
        <f>'ф 4,2 - разносить'!DM21</f>
        <v>0</v>
      </c>
      <c r="FQ45" s="261" t="s">
        <v>10</v>
      </c>
      <c r="FR45" s="261" t="s">
        <v>10</v>
      </c>
      <c r="FS45" s="207" t="s">
        <v>277</v>
      </c>
      <c r="FT45" s="205">
        <v>1137</v>
      </c>
      <c r="FU45" s="205"/>
      <c r="FV45" s="254">
        <v>0</v>
      </c>
      <c r="FW45" s="255" t="s">
        <v>10</v>
      </c>
      <c r="FX45" s="255" t="s">
        <v>10</v>
      </c>
      <c r="FY45" s="254" t="s">
        <v>10</v>
      </c>
      <c r="FZ45" s="254" t="s">
        <v>10</v>
      </c>
      <c r="GA45" s="255" t="s">
        <v>10</v>
      </c>
      <c r="GB45" s="255">
        <f>'ф 4,2 - разносить'!DX21</f>
        <v>0</v>
      </c>
      <c r="GC45" s="255">
        <f>'ф 4,2 - разносить'!CI21</f>
        <v>0</v>
      </c>
      <c r="GD45" s="255"/>
      <c r="GE45" s="261" t="s">
        <v>10</v>
      </c>
      <c r="GF45" s="261" t="s">
        <v>10</v>
      </c>
    </row>
    <row r="46" spans="1:188" ht="16.5" customHeight="1" hidden="1">
      <c r="A46" s="207" t="s">
        <v>33</v>
      </c>
      <c r="B46" s="205">
        <v>1138</v>
      </c>
      <c r="C46" s="205"/>
      <c r="D46" s="269">
        <f t="shared" si="0"/>
        <v>0</v>
      </c>
      <c r="E46" s="270" t="s">
        <v>10</v>
      </c>
      <c r="F46" s="270" t="s">
        <v>10</v>
      </c>
      <c r="G46" s="269" t="s">
        <v>10</v>
      </c>
      <c r="H46" s="269"/>
      <c r="I46" s="270" t="s">
        <v>10</v>
      </c>
      <c r="J46" s="269">
        <f t="shared" si="1"/>
        <v>0</v>
      </c>
      <c r="K46" s="269" t="e">
        <f>AB46+AR46+BH46+BX46+CN46+DD46+DT46+EJ46+EY46+FN46+#REF!</f>
        <v>#REF!</v>
      </c>
      <c r="L46" s="269">
        <f t="shared" si="3"/>
        <v>0</v>
      </c>
      <c r="M46" s="269">
        <f t="shared" si="2"/>
        <v>0</v>
      </c>
      <c r="N46" s="271" t="s">
        <v>10</v>
      </c>
      <c r="O46" s="271" t="s">
        <v>10</v>
      </c>
      <c r="P46" s="127" t="e">
        <f>#REF!+#REF!</f>
        <v>#REF!</v>
      </c>
      <c r="Q46" s="127"/>
      <c r="R46" s="207" t="s">
        <v>33</v>
      </c>
      <c r="S46" s="205">
        <v>1138</v>
      </c>
      <c r="T46" s="205"/>
      <c r="U46" s="254"/>
      <c r="V46" s="255" t="s">
        <v>10</v>
      </c>
      <c r="W46" s="255" t="s">
        <v>10</v>
      </c>
      <c r="X46" s="255" t="s">
        <v>10</v>
      </c>
      <c r="Y46" s="255" t="s">
        <v>10</v>
      </c>
      <c r="Z46" s="255" t="s">
        <v>10</v>
      </c>
      <c r="AA46" s="255">
        <f>'ф 4,2 - разносить'!AC22</f>
        <v>0</v>
      </c>
      <c r="AB46" s="255" t="e">
        <f>#REF!+#REF!</f>
        <v>#REF!</v>
      </c>
      <c r="AC46" s="255"/>
      <c r="AD46" s="255">
        <f>'ф 4,2 - разносить'!AD22</f>
        <v>0</v>
      </c>
      <c r="AE46" s="256" t="s">
        <v>10</v>
      </c>
      <c r="AF46" s="256" t="s">
        <v>10</v>
      </c>
      <c r="AG46" s="127" t="e">
        <f>#REF!+#REF!</f>
        <v>#REF!</v>
      </c>
      <c r="AH46" s="207" t="s">
        <v>33</v>
      </c>
      <c r="AI46" s="205">
        <v>1138</v>
      </c>
      <c r="AJ46" s="205"/>
      <c r="AK46" s="254"/>
      <c r="AL46" s="255" t="s">
        <v>10</v>
      </c>
      <c r="AM46" s="255" t="s">
        <v>10</v>
      </c>
      <c r="AN46" s="254" t="s">
        <v>10</v>
      </c>
      <c r="AO46" s="254" t="s">
        <v>10</v>
      </c>
      <c r="AP46" s="255" t="s">
        <v>10</v>
      </c>
      <c r="AQ46" s="255">
        <f>'ф 4,2 - разносить'!AX22</f>
        <v>0</v>
      </c>
      <c r="AR46" s="255">
        <f>'ф 4,2 - разносить'!AY22</f>
        <v>0</v>
      </c>
      <c r="AS46" s="255"/>
      <c r="AT46" s="255">
        <f>'ф 4,2 - разносить'!AY22</f>
        <v>0</v>
      </c>
      <c r="AU46" s="256" t="s">
        <v>10</v>
      </c>
      <c r="AV46" s="256" t="s">
        <v>10</v>
      </c>
      <c r="AW46" s="127" t="e">
        <f>#REF!+#REF!</f>
        <v>#REF!</v>
      </c>
      <c r="AX46" s="207" t="s">
        <v>33</v>
      </c>
      <c r="AY46" s="205">
        <v>1138</v>
      </c>
      <c r="AZ46" s="205"/>
      <c r="BA46" s="254">
        <v>0</v>
      </c>
      <c r="BB46" s="255" t="s">
        <v>10</v>
      </c>
      <c r="BC46" s="255" t="s">
        <v>10</v>
      </c>
      <c r="BD46" s="254" t="s">
        <v>10</v>
      </c>
      <c r="BE46" s="254" t="s">
        <v>10</v>
      </c>
      <c r="BF46" s="255" t="s">
        <v>10</v>
      </c>
      <c r="BG46" s="255">
        <f>'ф 4,2 - разносить'!BA22</f>
        <v>0</v>
      </c>
      <c r="BH46" s="255" t="e">
        <f>#REF!+#REF!</f>
        <v>#REF!</v>
      </c>
      <c r="BI46" s="255"/>
      <c r="BJ46" s="255">
        <f>'ф 4,2 - разносить'!BB22</f>
        <v>0</v>
      </c>
      <c r="BK46" s="256" t="s">
        <v>10</v>
      </c>
      <c r="BL46" s="256" t="s">
        <v>10</v>
      </c>
      <c r="BM46" s="127" t="e">
        <f>#REF!+#REF!</f>
        <v>#REF!</v>
      </c>
      <c r="BN46" s="207" t="s">
        <v>33</v>
      </c>
      <c r="BO46" s="205">
        <v>1138</v>
      </c>
      <c r="BP46" s="205"/>
      <c r="BQ46" s="254">
        <v>0</v>
      </c>
      <c r="BR46" s="255" t="s">
        <v>10</v>
      </c>
      <c r="BS46" s="255" t="s">
        <v>10</v>
      </c>
      <c r="BT46" s="254" t="s">
        <v>10</v>
      </c>
      <c r="BU46" s="254" t="s">
        <v>10</v>
      </c>
      <c r="BV46" s="255" t="s">
        <v>10</v>
      </c>
      <c r="BW46" s="255">
        <f>'ф 4,2 - разносить'!BD22</f>
        <v>0</v>
      </c>
      <c r="BX46" s="255" t="e">
        <f>#REF!+#REF!</f>
        <v>#REF!</v>
      </c>
      <c r="BY46" s="255"/>
      <c r="BZ46" s="255">
        <f>'ф 4,2 - разносить'!BE22</f>
        <v>0</v>
      </c>
      <c r="CA46" s="256" t="s">
        <v>10</v>
      </c>
      <c r="CB46" s="256" t="s">
        <v>10</v>
      </c>
      <c r="CC46" s="127" t="e">
        <f>#REF!+#REF!</f>
        <v>#REF!</v>
      </c>
      <c r="CD46" s="207" t="s">
        <v>33</v>
      </c>
      <c r="CE46" s="205">
        <v>1138</v>
      </c>
      <c r="CF46" s="205"/>
      <c r="CG46" s="254">
        <v>0</v>
      </c>
      <c r="CH46" s="255" t="s">
        <v>10</v>
      </c>
      <c r="CI46" s="255" t="s">
        <v>10</v>
      </c>
      <c r="CJ46" s="254" t="s">
        <v>10</v>
      </c>
      <c r="CK46" s="254" t="s">
        <v>10</v>
      </c>
      <c r="CL46" s="255" t="s">
        <v>10</v>
      </c>
      <c r="CM46" s="255">
        <f>'ф 4,2 - разносить'!BJ22</f>
        <v>0</v>
      </c>
      <c r="CN46" s="255" t="e">
        <f>#REF!+#REF!</f>
        <v>#REF!</v>
      </c>
      <c r="CO46" s="255"/>
      <c r="CP46" s="255">
        <f>'ф 4,2 - разносить'!BK22</f>
        <v>0</v>
      </c>
      <c r="CQ46" s="256" t="s">
        <v>10</v>
      </c>
      <c r="CR46" s="256" t="s">
        <v>10</v>
      </c>
      <c r="CS46" s="127" t="e">
        <f>#REF!+#REF!</f>
        <v>#REF!</v>
      </c>
      <c r="CT46" s="207" t="s">
        <v>33</v>
      </c>
      <c r="CU46" s="205">
        <v>1138</v>
      </c>
      <c r="CV46" s="205"/>
      <c r="CW46" s="254">
        <v>0</v>
      </c>
      <c r="CX46" s="255" t="s">
        <v>10</v>
      </c>
      <c r="CY46" s="255" t="s">
        <v>10</v>
      </c>
      <c r="CZ46" s="254" t="s">
        <v>10</v>
      </c>
      <c r="DA46" s="254" t="s">
        <v>10</v>
      </c>
      <c r="DB46" s="255" t="s">
        <v>10</v>
      </c>
      <c r="DC46" s="255">
        <f>'ф 4,2 - разносить'!BG22</f>
        <v>0</v>
      </c>
      <c r="DD46" s="255">
        <f>'ф 4,2 - разносить'!DJ22</f>
        <v>0</v>
      </c>
      <c r="DE46" s="255"/>
      <c r="DF46" s="256">
        <f>'ф 4,2 - разносить'!BH22</f>
        <v>0</v>
      </c>
      <c r="DG46" s="256" t="s">
        <v>10</v>
      </c>
      <c r="DH46" s="256" t="s">
        <v>10</v>
      </c>
      <c r="DI46" s="127" t="e">
        <f>#REF!+#REF!</f>
        <v>#REF!</v>
      </c>
      <c r="DJ46" s="207" t="s">
        <v>33</v>
      </c>
      <c r="DK46" s="205">
        <v>1138</v>
      </c>
      <c r="DL46" s="205"/>
      <c r="DM46" s="254">
        <v>0</v>
      </c>
      <c r="DN46" s="255" t="s">
        <v>10</v>
      </c>
      <c r="DO46" s="255" t="s">
        <v>10</v>
      </c>
      <c r="DP46" s="254" t="s">
        <v>10</v>
      </c>
      <c r="DQ46" s="254" t="s">
        <v>10</v>
      </c>
      <c r="DR46" s="255" t="s">
        <v>10</v>
      </c>
      <c r="DS46" s="255">
        <f>'ф 4,2 - разносить'!BM22</f>
        <v>0</v>
      </c>
      <c r="DT46" s="255"/>
      <c r="DU46" s="255"/>
      <c r="DV46" s="256">
        <f>'ф 4,2 - разносить'!BN22</f>
        <v>0</v>
      </c>
      <c r="DW46" s="261" t="s">
        <v>10</v>
      </c>
      <c r="DX46" s="261" t="s">
        <v>10</v>
      </c>
      <c r="DY46" s="139" t="e">
        <f>#REF!+#REF!</f>
        <v>#REF!</v>
      </c>
      <c r="DZ46" s="207" t="s">
        <v>33</v>
      </c>
      <c r="EA46" s="205">
        <v>1138</v>
      </c>
      <c r="EB46" s="205"/>
      <c r="EC46" s="254">
        <v>0</v>
      </c>
      <c r="ED46" s="255" t="s">
        <v>10</v>
      </c>
      <c r="EE46" s="255" t="s">
        <v>10</v>
      </c>
      <c r="EF46" s="254" t="s">
        <v>10</v>
      </c>
      <c r="EG46" s="254" t="s">
        <v>10</v>
      </c>
      <c r="EH46" s="255" t="s">
        <v>10</v>
      </c>
      <c r="EI46" s="255">
        <f>'ф 4,2 - разносить'!CK22</f>
        <v>0</v>
      </c>
      <c r="EJ46" s="255">
        <f>'ф 4,2 - разносить'!CL22</f>
        <v>0</v>
      </c>
      <c r="EK46" s="255"/>
      <c r="EL46" s="255">
        <f>'ф 4,2 - разносить'!CL22</f>
        <v>0</v>
      </c>
      <c r="EM46" s="261" t="s">
        <v>10</v>
      </c>
      <c r="EN46" s="261" t="s">
        <v>10</v>
      </c>
      <c r="EO46" s="207" t="s">
        <v>33</v>
      </c>
      <c r="EP46" s="205">
        <v>1138</v>
      </c>
      <c r="EQ46" s="205"/>
      <c r="ER46" s="254">
        <v>0</v>
      </c>
      <c r="ES46" s="255" t="s">
        <v>10</v>
      </c>
      <c r="ET46" s="255" t="s">
        <v>10</v>
      </c>
      <c r="EU46" s="254" t="s">
        <v>10</v>
      </c>
      <c r="EV46" s="254" t="s">
        <v>10</v>
      </c>
      <c r="EW46" s="255" t="s">
        <v>10</v>
      </c>
      <c r="EX46" s="255">
        <f>'ф 4,2 - разносить'!CZ22</f>
        <v>0</v>
      </c>
      <c r="EY46" s="255">
        <f>'ф 4,2 - разносить'!DA22</f>
        <v>0</v>
      </c>
      <c r="EZ46" s="255"/>
      <c r="FA46" s="255">
        <f>'ф 4,2 - разносить'!DA22</f>
        <v>0</v>
      </c>
      <c r="FB46" s="261" t="s">
        <v>10</v>
      </c>
      <c r="FC46" s="261" t="s">
        <v>10</v>
      </c>
      <c r="FD46" s="207" t="s">
        <v>33</v>
      </c>
      <c r="FE46" s="205">
        <v>1138</v>
      </c>
      <c r="FF46" s="205"/>
      <c r="FG46" s="254">
        <v>0</v>
      </c>
      <c r="FH46" s="255" t="s">
        <v>10</v>
      </c>
      <c r="FI46" s="255" t="s">
        <v>10</v>
      </c>
      <c r="FJ46" s="254" t="s">
        <v>10</v>
      </c>
      <c r="FK46" s="254" t="s">
        <v>10</v>
      </c>
      <c r="FL46" s="255" t="s">
        <v>10</v>
      </c>
      <c r="FM46" s="255">
        <f>'ф 4,2 - разносить'!DL22</f>
        <v>0</v>
      </c>
      <c r="FN46" s="255">
        <f>'ф 4,2 - разносить'!DM22</f>
        <v>0</v>
      </c>
      <c r="FO46" s="255"/>
      <c r="FP46" s="255">
        <f>'ф 4,2 - разносить'!DM22</f>
        <v>0</v>
      </c>
      <c r="FQ46" s="261" t="s">
        <v>10</v>
      </c>
      <c r="FR46" s="261" t="s">
        <v>10</v>
      </c>
      <c r="FS46" s="207" t="s">
        <v>33</v>
      </c>
      <c r="FT46" s="205">
        <v>1138</v>
      </c>
      <c r="FU46" s="205"/>
      <c r="FV46" s="254">
        <v>0</v>
      </c>
      <c r="FW46" s="255" t="s">
        <v>10</v>
      </c>
      <c r="FX46" s="255" t="s">
        <v>10</v>
      </c>
      <c r="FY46" s="254" t="s">
        <v>10</v>
      </c>
      <c r="FZ46" s="254" t="s">
        <v>10</v>
      </c>
      <c r="GA46" s="255" t="s">
        <v>10</v>
      </c>
      <c r="GB46" s="255">
        <f>'ф 4,2 - разносить'!DX22</f>
        <v>0</v>
      </c>
      <c r="GC46" s="255">
        <f>'ф 4,2 - разносить'!CI22</f>
        <v>0</v>
      </c>
      <c r="GD46" s="255"/>
      <c r="GE46" s="261" t="s">
        <v>10</v>
      </c>
      <c r="GF46" s="261" t="s">
        <v>10</v>
      </c>
    </row>
    <row r="47" spans="1:188" ht="16.5" customHeight="1" hidden="1">
      <c r="A47" s="207" t="s">
        <v>34</v>
      </c>
      <c r="B47" s="205">
        <v>1139</v>
      </c>
      <c r="C47" s="205"/>
      <c r="D47" s="269">
        <f t="shared" si="0"/>
        <v>0</v>
      </c>
      <c r="E47" s="270" t="s">
        <v>10</v>
      </c>
      <c r="F47" s="270" t="s">
        <v>10</v>
      </c>
      <c r="G47" s="269" t="s">
        <v>10</v>
      </c>
      <c r="H47" s="269"/>
      <c r="I47" s="270" t="s">
        <v>10</v>
      </c>
      <c r="J47" s="269">
        <f t="shared" si="1"/>
        <v>0</v>
      </c>
      <c r="K47" s="269" t="e">
        <f>AB47+AR47+BH47+BX47+CN47+DD47+DT47+EJ47+EY47+FN47+#REF!</f>
        <v>#REF!</v>
      </c>
      <c r="L47" s="269">
        <f t="shared" si="3"/>
        <v>0</v>
      </c>
      <c r="M47" s="269">
        <f t="shared" si="2"/>
        <v>0</v>
      </c>
      <c r="N47" s="271" t="s">
        <v>10</v>
      </c>
      <c r="O47" s="271" t="s">
        <v>10</v>
      </c>
      <c r="P47" s="127" t="e">
        <f>#REF!+#REF!</f>
        <v>#REF!</v>
      </c>
      <c r="Q47" s="127"/>
      <c r="R47" s="207" t="s">
        <v>34</v>
      </c>
      <c r="S47" s="205">
        <v>1139</v>
      </c>
      <c r="T47" s="205"/>
      <c r="U47" s="254"/>
      <c r="V47" s="255" t="s">
        <v>10</v>
      </c>
      <c r="W47" s="255" t="s">
        <v>10</v>
      </c>
      <c r="X47" s="255" t="s">
        <v>10</v>
      </c>
      <c r="Y47" s="255" t="s">
        <v>10</v>
      </c>
      <c r="Z47" s="255" t="s">
        <v>10</v>
      </c>
      <c r="AA47" s="255">
        <f>'ф 4,2 - разносить'!AC23</f>
        <v>0</v>
      </c>
      <c r="AB47" s="255" t="e">
        <f>#REF!+#REF!</f>
        <v>#REF!</v>
      </c>
      <c r="AC47" s="255"/>
      <c r="AD47" s="255">
        <f>'ф 4,2 - разносить'!AD23</f>
        <v>0</v>
      </c>
      <c r="AE47" s="256" t="s">
        <v>10</v>
      </c>
      <c r="AF47" s="256" t="s">
        <v>10</v>
      </c>
      <c r="AG47" s="127" t="e">
        <f>#REF!+#REF!</f>
        <v>#REF!</v>
      </c>
      <c r="AH47" s="207" t="s">
        <v>34</v>
      </c>
      <c r="AI47" s="205">
        <v>1139</v>
      </c>
      <c r="AJ47" s="205"/>
      <c r="AK47" s="254"/>
      <c r="AL47" s="255" t="s">
        <v>10</v>
      </c>
      <c r="AM47" s="255" t="s">
        <v>10</v>
      </c>
      <c r="AN47" s="254" t="s">
        <v>10</v>
      </c>
      <c r="AO47" s="254" t="s">
        <v>10</v>
      </c>
      <c r="AP47" s="255" t="s">
        <v>10</v>
      </c>
      <c r="AQ47" s="255">
        <f>'ф 4,2 - разносить'!AX23</f>
        <v>0</v>
      </c>
      <c r="AR47" s="255">
        <f>'ф 4,2 - разносить'!AY23</f>
        <v>0</v>
      </c>
      <c r="AS47" s="255"/>
      <c r="AT47" s="255">
        <f>'ф 4,2 - разносить'!AY23</f>
        <v>0</v>
      </c>
      <c r="AU47" s="256" t="s">
        <v>10</v>
      </c>
      <c r="AV47" s="256" t="s">
        <v>10</v>
      </c>
      <c r="AW47" s="127" t="e">
        <f>#REF!+#REF!</f>
        <v>#REF!</v>
      </c>
      <c r="AX47" s="207" t="s">
        <v>34</v>
      </c>
      <c r="AY47" s="205">
        <v>1139</v>
      </c>
      <c r="AZ47" s="205"/>
      <c r="BA47" s="254">
        <v>0</v>
      </c>
      <c r="BB47" s="255" t="s">
        <v>10</v>
      </c>
      <c r="BC47" s="255" t="s">
        <v>10</v>
      </c>
      <c r="BD47" s="254" t="s">
        <v>10</v>
      </c>
      <c r="BE47" s="254" t="s">
        <v>10</v>
      </c>
      <c r="BF47" s="255" t="s">
        <v>10</v>
      </c>
      <c r="BG47" s="255">
        <f>'ф 4,2 - разносить'!BA23</f>
        <v>0</v>
      </c>
      <c r="BH47" s="255" t="e">
        <f>#REF!+#REF!</f>
        <v>#REF!</v>
      </c>
      <c r="BI47" s="255"/>
      <c r="BJ47" s="255">
        <f>'ф 4,2 - разносить'!BB23</f>
        <v>0</v>
      </c>
      <c r="BK47" s="256" t="s">
        <v>10</v>
      </c>
      <c r="BL47" s="256" t="s">
        <v>10</v>
      </c>
      <c r="BM47" s="127" t="e">
        <f>#REF!+#REF!</f>
        <v>#REF!</v>
      </c>
      <c r="BN47" s="207" t="s">
        <v>34</v>
      </c>
      <c r="BO47" s="205">
        <v>1139</v>
      </c>
      <c r="BP47" s="205"/>
      <c r="BQ47" s="254">
        <v>0</v>
      </c>
      <c r="BR47" s="255" t="s">
        <v>10</v>
      </c>
      <c r="BS47" s="255" t="s">
        <v>10</v>
      </c>
      <c r="BT47" s="254" t="s">
        <v>10</v>
      </c>
      <c r="BU47" s="254" t="s">
        <v>10</v>
      </c>
      <c r="BV47" s="255" t="s">
        <v>10</v>
      </c>
      <c r="BW47" s="255">
        <f>'ф 4,2 - разносить'!BD23</f>
        <v>0</v>
      </c>
      <c r="BX47" s="255" t="e">
        <f>#REF!+#REF!</f>
        <v>#REF!</v>
      </c>
      <c r="BY47" s="255"/>
      <c r="BZ47" s="255">
        <f>'ф 4,2 - разносить'!BE23</f>
        <v>0</v>
      </c>
      <c r="CA47" s="256" t="s">
        <v>10</v>
      </c>
      <c r="CB47" s="256" t="s">
        <v>10</v>
      </c>
      <c r="CC47" s="127" t="e">
        <f>#REF!+#REF!</f>
        <v>#REF!</v>
      </c>
      <c r="CD47" s="207" t="s">
        <v>34</v>
      </c>
      <c r="CE47" s="205">
        <v>1139</v>
      </c>
      <c r="CF47" s="205"/>
      <c r="CG47" s="254">
        <v>0</v>
      </c>
      <c r="CH47" s="255" t="s">
        <v>10</v>
      </c>
      <c r="CI47" s="255" t="s">
        <v>10</v>
      </c>
      <c r="CJ47" s="254" t="s">
        <v>10</v>
      </c>
      <c r="CK47" s="254" t="s">
        <v>10</v>
      </c>
      <c r="CL47" s="255" t="s">
        <v>10</v>
      </c>
      <c r="CM47" s="255">
        <f>'ф 4,2 - разносить'!BJ23</f>
        <v>0</v>
      </c>
      <c r="CN47" s="255" t="e">
        <f>#REF!+#REF!</f>
        <v>#REF!</v>
      </c>
      <c r="CO47" s="255"/>
      <c r="CP47" s="255">
        <f>'ф 4,2 - разносить'!BK23</f>
        <v>0</v>
      </c>
      <c r="CQ47" s="256" t="s">
        <v>10</v>
      </c>
      <c r="CR47" s="256" t="s">
        <v>10</v>
      </c>
      <c r="CS47" s="127" t="e">
        <f>#REF!+#REF!</f>
        <v>#REF!</v>
      </c>
      <c r="CT47" s="207" t="s">
        <v>34</v>
      </c>
      <c r="CU47" s="205">
        <v>1139</v>
      </c>
      <c r="CV47" s="205"/>
      <c r="CW47" s="254">
        <v>0</v>
      </c>
      <c r="CX47" s="255" t="s">
        <v>10</v>
      </c>
      <c r="CY47" s="255" t="s">
        <v>10</v>
      </c>
      <c r="CZ47" s="254" t="s">
        <v>10</v>
      </c>
      <c r="DA47" s="254" t="s">
        <v>10</v>
      </c>
      <c r="DB47" s="255" t="s">
        <v>10</v>
      </c>
      <c r="DC47" s="255">
        <f>'ф 4,2 - разносить'!BG23</f>
        <v>0</v>
      </c>
      <c r="DD47" s="255">
        <f>'ф 4,2 - разносить'!DJ23</f>
        <v>0</v>
      </c>
      <c r="DE47" s="255"/>
      <c r="DF47" s="256">
        <f>'ф 4,2 - разносить'!BH23</f>
        <v>0</v>
      </c>
      <c r="DG47" s="256" t="s">
        <v>10</v>
      </c>
      <c r="DH47" s="256" t="s">
        <v>10</v>
      </c>
      <c r="DI47" s="127" t="e">
        <f>#REF!+#REF!</f>
        <v>#REF!</v>
      </c>
      <c r="DJ47" s="207" t="s">
        <v>34</v>
      </c>
      <c r="DK47" s="205">
        <v>1139</v>
      </c>
      <c r="DL47" s="205"/>
      <c r="DM47" s="254">
        <v>0</v>
      </c>
      <c r="DN47" s="255" t="s">
        <v>10</v>
      </c>
      <c r="DO47" s="255" t="s">
        <v>10</v>
      </c>
      <c r="DP47" s="254" t="s">
        <v>10</v>
      </c>
      <c r="DQ47" s="254" t="s">
        <v>10</v>
      </c>
      <c r="DR47" s="255" t="s">
        <v>10</v>
      </c>
      <c r="DS47" s="255">
        <f>'ф 4,2 - разносить'!BM23</f>
        <v>0</v>
      </c>
      <c r="DT47" s="255"/>
      <c r="DU47" s="255"/>
      <c r="DV47" s="256">
        <f>'ф 4,2 - разносить'!BN23</f>
        <v>0</v>
      </c>
      <c r="DW47" s="261" t="s">
        <v>10</v>
      </c>
      <c r="DX47" s="261" t="s">
        <v>10</v>
      </c>
      <c r="DY47" s="139" t="e">
        <f>#REF!+#REF!</f>
        <v>#REF!</v>
      </c>
      <c r="DZ47" s="207" t="s">
        <v>34</v>
      </c>
      <c r="EA47" s="205">
        <v>1139</v>
      </c>
      <c r="EB47" s="205"/>
      <c r="EC47" s="254">
        <v>0</v>
      </c>
      <c r="ED47" s="255" t="s">
        <v>10</v>
      </c>
      <c r="EE47" s="255" t="s">
        <v>10</v>
      </c>
      <c r="EF47" s="254" t="s">
        <v>10</v>
      </c>
      <c r="EG47" s="254" t="s">
        <v>10</v>
      </c>
      <c r="EH47" s="255" t="s">
        <v>10</v>
      </c>
      <c r="EI47" s="255">
        <f>'ф 4,2 - разносить'!CK23</f>
        <v>0</v>
      </c>
      <c r="EJ47" s="255">
        <f>'ф 4,2 - разносить'!CL23</f>
        <v>0</v>
      </c>
      <c r="EK47" s="255"/>
      <c r="EL47" s="255">
        <f>'ф 4,2 - разносить'!CL23</f>
        <v>0</v>
      </c>
      <c r="EM47" s="261" t="s">
        <v>10</v>
      </c>
      <c r="EN47" s="261" t="s">
        <v>10</v>
      </c>
      <c r="EO47" s="207" t="s">
        <v>34</v>
      </c>
      <c r="EP47" s="205">
        <v>1139</v>
      </c>
      <c r="EQ47" s="205"/>
      <c r="ER47" s="254">
        <v>0</v>
      </c>
      <c r="ES47" s="255" t="s">
        <v>10</v>
      </c>
      <c r="ET47" s="255" t="s">
        <v>10</v>
      </c>
      <c r="EU47" s="254" t="s">
        <v>10</v>
      </c>
      <c r="EV47" s="254" t="s">
        <v>10</v>
      </c>
      <c r="EW47" s="255" t="s">
        <v>10</v>
      </c>
      <c r="EX47" s="255">
        <f>'ф 4,2 - разносить'!CZ23</f>
        <v>0</v>
      </c>
      <c r="EY47" s="255">
        <f>'ф 4,2 - разносить'!DA23</f>
        <v>0</v>
      </c>
      <c r="EZ47" s="255"/>
      <c r="FA47" s="255">
        <f>'ф 4,2 - разносить'!DA23</f>
        <v>0</v>
      </c>
      <c r="FB47" s="261" t="s">
        <v>10</v>
      </c>
      <c r="FC47" s="261" t="s">
        <v>10</v>
      </c>
      <c r="FD47" s="207" t="s">
        <v>34</v>
      </c>
      <c r="FE47" s="205">
        <v>1139</v>
      </c>
      <c r="FF47" s="205"/>
      <c r="FG47" s="254">
        <v>0</v>
      </c>
      <c r="FH47" s="255" t="s">
        <v>10</v>
      </c>
      <c r="FI47" s="255" t="s">
        <v>10</v>
      </c>
      <c r="FJ47" s="254" t="s">
        <v>10</v>
      </c>
      <c r="FK47" s="254" t="s">
        <v>10</v>
      </c>
      <c r="FL47" s="255" t="s">
        <v>10</v>
      </c>
      <c r="FM47" s="255">
        <f>'ф 4,2 - разносить'!DL23</f>
        <v>0</v>
      </c>
      <c r="FN47" s="255">
        <f>'ф 4,2 - разносить'!DM23</f>
        <v>0</v>
      </c>
      <c r="FO47" s="255"/>
      <c r="FP47" s="255">
        <f>'ф 4,2 - разносить'!DM23</f>
        <v>0</v>
      </c>
      <c r="FQ47" s="261" t="s">
        <v>10</v>
      </c>
      <c r="FR47" s="261" t="s">
        <v>10</v>
      </c>
      <c r="FS47" s="207" t="s">
        <v>34</v>
      </c>
      <c r="FT47" s="205">
        <v>1139</v>
      </c>
      <c r="FU47" s="205"/>
      <c r="FV47" s="254">
        <v>0</v>
      </c>
      <c r="FW47" s="255" t="s">
        <v>10</v>
      </c>
      <c r="FX47" s="255" t="s">
        <v>10</v>
      </c>
      <c r="FY47" s="254" t="s">
        <v>10</v>
      </c>
      <c r="FZ47" s="254" t="s">
        <v>10</v>
      </c>
      <c r="GA47" s="255" t="s">
        <v>10</v>
      </c>
      <c r="GB47" s="255">
        <f>'ф 4,2 - разносить'!DX23</f>
        <v>0</v>
      </c>
      <c r="GC47" s="255">
        <f>'ф 4,2 - разносить'!CI23</f>
        <v>0</v>
      </c>
      <c r="GD47" s="255"/>
      <c r="GE47" s="261" t="s">
        <v>10</v>
      </c>
      <c r="GF47" s="261" t="s">
        <v>10</v>
      </c>
    </row>
    <row r="48" spans="1:188" ht="18.75" customHeight="1">
      <c r="A48" s="213" t="s">
        <v>35</v>
      </c>
      <c r="B48" s="214" t="s">
        <v>325</v>
      </c>
      <c r="C48" s="214" t="s">
        <v>173</v>
      </c>
      <c r="D48" s="269">
        <f t="shared" si="0"/>
        <v>12500</v>
      </c>
      <c r="E48" s="272" t="s">
        <v>10</v>
      </c>
      <c r="F48" s="272" t="s">
        <v>10</v>
      </c>
      <c r="G48" s="263" t="s">
        <v>10</v>
      </c>
      <c r="H48" s="263" t="s">
        <v>10</v>
      </c>
      <c r="I48" s="272" t="s">
        <v>10</v>
      </c>
      <c r="J48" s="269">
        <f t="shared" si="1"/>
        <v>140</v>
      </c>
      <c r="K48" s="269" t="e">
        <f>AB48+AR48+BH48+BX48+CN48+DD48+DT48+EJ48+EY48+FN48+#REF!</f>
        <v>#REF!</v>
      </c>
      <c r="L48" s="269">
        <v>0</v>
      </c>
      <c r="M48" s="269">
        <f t="shared" si="2"/>
        <v>0</v>
      </c>
      <c r="N48" s="273" t="s">
        <v>10</v>
      </c>
      <c r="O48" s="273" t="s">
        <v>10</v>
      </c>
      <c r="P48" s="127" t="e">
        <f>#REF!+#REF!</f>
        <v>#REF!</v>
      </c>
      <c r="Q48" s="127"/>
      <c r="R48" s="213" t="s">
        <v>35</v>
      </c>
      <c r="S48" s="214" t="s">
        <v>325</v>
      </c>
      <c r="T48" s="214" t="s">
        <v>173</v>
      </c>
      <c r="U48" s="257">
        <v>12500</v>
      </c>
      <c r="V48" s="258" t="s">
        <v>10</v>
      </c>
      <c r="W48" s="258" t="s">
        <v>10</v>
      </c>
      <c r="X48" s="258" t="s">
        <v>10</v>
      </c>
      <c r="Y48" s="258" t="s">
        <v>10</v>
      </c>
      <c r="Z48" s="258" t="s">
        <v>10</v>
      </c>
      <c r="AA48" s="258">
        <f>'ф 4,2 - разносить'!AC24</f>
        <v>140</v>
      </c>
      <c r="AB48" s="258" t="e">
        <f>#REF!+#REF!</f>
        <v>#REF!</v>
      </c>
      <c r="AC48" s="258">
        <v>0</v>
      </c>
      <c r="AD48" s="258">
        <f>'ф 4,2 - разносить'!AD24</f>
        <v>0</v>
      </c>
      <c r="AE48" s="259" t="s">
        <v>10</v>
      </c>
      <c r="AF48" s="259" t="s">
        <v>10</v>
      </c>
      <c r="AG48" s="127" t="e">
        <f>#REF!+#REF!</f>
        <v>#REF!</v>
      </c>
      <c r="AH48" s="213" t="s">
        <v>35</v>
      </c>
      <c r="AI48" s="214" t="s">
        <v>325</v>
      </c>
      <c r="AJ48" s="214" t="s">
        <v>173</v>
      </c>
      <c r="AK48" s="257">
        <v>0</v>
      </c>
      <c r="AL48" s="258" t="s">
        <v>10</v>
      </c>
      <c r="AM48" s="258" t="s">
        <v>10</v>
      </c>
      <c r="AN48" s="257" t="s">
        <v>10</v>
      </c>
      <c r="AO48" s="257" t="s">
        <v>10</v>
      </c>
      <c r="AP48" s="258" t="s">
        <v>10</v>
      </c>
      <c r="AQ48" s="258">
        <f>'ф 4,2 - разносить'!AX24</f>
        <v>0</v>
      </c>
      <c r="AR48" s="258">
        <f>'ф 4,2 - разносить'!AY24</f>
        <v>0</v>
      </c>
      <c r="AS48" s="258">
        <v>0</v>
      </c>
      <c r="AT48" s="258">
        <f>'ф 4,2 - разносить'!AY24</f>
        <v>0</v>
      </c>
      <c r="AU48" s="259" t="s">
        <v>10</v>
      </c>
      <c r="AV48" s="259" t="s">
        <v>10</v>
      </c>
      <c r="AW48" s="127" t="e">
        <f>#REF!+#REF!</f>
        <v>#REF!</v>
      </c>
      <c r="AX48" s="213" t="s">
        <v>35</v>
      </c>
      <c r="AY48" s="214" t="s">
        <v>325</v>
      </c>
      <c r="AZ48" s="214" t="s">
        <v>173</v>
      </c>
      <c r="BA48" s="257">
        <v>0</v>
      </c>
      <c r="BB48" s="258" t="s">
        <v>10</v>
      </c>
      <c r="BC48" s="258" t="s">
        <v>10</v>
      </c>
      <c r="BD48" s="257" t="s">
        <v>10</v>
      </c>
      <c r="BE48" s="257" t="s">
        <v>10</v>
      </c>
      <c r="BF48" s="258" t="s">
        <v>10</v>
      </c>
      <c r="BG48" s="258">
        <f>'ф 4,2 - разносить'!BA24</f>
        <v>0</v>
      </c>
      <c r="BH48" s="258" t="e">
        <f>#REF!+#REF!</f>
        <v>#REF!</v>
      </c>
      <c r="BI48" s="258">
        <v>0</v>
      </c>
      <c r="BJ48" s="258">
        <f>'ф 4,2 - разносить'!BB24</f>
        <v>0</v>
      </c>
      <c r="BK48" s="259" t="s">
        <v>10</v>
      </c>
      <c r="BL48" s="259" t="s">
        <v>10</v>
      </c>
      <c r="BM48" s="127" t="e">
        <f>#REF!+#REF!</f>
        <v>#REF!</v>
      </c>
      <c r="BN48" s="213" t="s">
        <v>35</v>
      </c>
      <c r="BO48" s="214" t="s">
        <v>325</v>
      </c>
      <c r="BP48" s="214" t="s">
        <v>173</v>
      </c>
      <c r="BQ48" s="257">
        <v>0</v>
      </c>
      <c r="BR48" s="258" t="s">
        <v>10</v>
      </c>
      <c r="BS48" s="258" t="s">
        <v>10</v>
      </c>
      <c r="BT48" s="257" t="s">
        <v>10</v>
      </c>
      <c r="BU48" s="257" t="s">
        <v>10</v>
      </c>
      <c r="BV48" s="258" t="s">
        <v>10</v>
      </c>
      <c r="BW48" s="258">
        <f>'ф 4,2 - разносить'!BD24</f>
        <v>0</v>
      </c>
      <c r="BX48" s="258" t="e">
        <f>#REF!+#REF!</f>
        <v>#REF!</v>
      </c>
      <c r="BY48" s="258">
        <v>0</v>
      </c>
      <c r="BZ48" s="258">
        <f>'ф 4,2 - разносить'!BE24</f>
        <v>0</v>
      </c>
      <c r="CA48" s="259" t="s">
        <v>10</v>
      </c>
      <c r="CB48" s="259" t="s">
        <v>10</v>
      </c>
      <c r="CC48" s="127" t="e">
        <f>#REF!+#REF!</f>
        <v>#REF!</v>
      </c>
      <c r="CD48" s="213" t="s">
        <v>35</v>
      </c>
      <c r="CE48" s="214" t="s">
        <v>325</v>
      </c>
      <c r="CF48" s="214" t="s">
        <v>173</v>
      </c>
      <c r="CG48" s="257">
        <v>0</v>
      </c>
      <c r="CH48" s="258" t="s">
        <v>10</v>
      </c>
      <c r="CI48" s="258" t="s">
        <v>10</v>
      </c>
      <c r="CJ48" s="257" t="s">
        <v>10</v>
      </c>
      <c r="CK48" s="257" t="s">
        <v>10</v>
      </c>
      <c r="CL48" s="258" t="s">
        <v>10</v>
      </c>
      <c r="CM48" s="258">
        <f>'ф 4,2 - разносить'!BJ24</f>
        <v>0</v>
      </c>
      <c r="CN48" s="258" t="e">
        <f>#REF!+#REF!</f>
        <v>#REF!</v>
      </c>
      <c r="CO48" s="258">
        <v>0</v>
      </c>
      <c r="CP48" s="258">
        <f>'ф 4,2 - разносить'!BK24</f>
        <v>0</v>
      </c>
      <c r="CQ48" s="259" t="s">
        <v>10</v>
      </c>
      <c r="CR48" s="259" t="s">
        <v>10</v>
      </c>
      <c r="CS48" s="127" t="e">
        <f>#REF!+#REF!</f>
        <v>#REF!</v>
      </c>
      <c r="CT48" s="213" t="s">
        <v>35</v>
      </c>
      <c r="CU48" s="214" t="s">
        <v>325</v>
      </c>
      <c r="CV48" s="214" t="s">
        <v>173</v>
      </c>
      <c r="CW48" s="257">
        <v>0</v>
      </c>
      <c r="CX48" s="258" t="s">
        <v>10</v>
      </c>
      <c r="CY48" s="258" t="s">
        <v>10</v>
      </c>
      <c r="CZ48" s="257" t="s">
        <v>10</v>
      </c>
      <c r="DA48" s="257" t="s">
        <v>10</v>
      </c>
      <c r="DB48" s="258" t="s">
        <v>10</v>
      </c>
      <c r="DC48" s="258">
        <f>'ф 4,2 - разносить'!BG24</f>
        <v>0</v>
      </c>
      <c r="DD48" s="258">
        <f>'ф 4,2 - разносить'!DJ24</f>
        <v>0</v>
      </c>
      <c r="DE48" s="258">
        <v>0</v>
      </c>
      <c r="DF48" s="259">
        <f>'ф 4,2 - разносить'!BH24</f>
        <v>0</v>
      </c>
      <c r="DG48" s="259" t="s">
        <v>10</v>
      </c>
      <c r="DH48" s="259" t="s">
        <v>10</v>
      </c>
      <c r="DI48" s="127" t="e">
        <f>#REF!+#REF!</f>
        <v>#REF!</v>
      </c>
      <c r="DJ48" s="213" t="s">
        <v>35</v>
      </c>
      <c r="DK48" s="214" t="s">
        <v>325</v>
      </c>
      <c r="DL48" s="214" t="s">
        <v>173</v>
      </c>
      <c r="DM48" s="257">
        <v>0</v>
      </c>
      <c r="DN48" s="258" t="s">
        <v>10</v>
      </c>
      <c r="DO48" s="258" t="s">
        <v>10</v>
      </c>
      <c r="DP48" s="257" t="s">
        <v>10</v>
      </c>
      <c r="DQ48" s="257" t="s">
        <v>10</v>
      </c>
      <c r="DR48" s="258" t="s">
        <v>10</v>
      </c>
      <c r="DS48" s="258">
        <f>'ф 4,2 - разносить'!BM24</f>
        <v>0</v>
      </c>
      <c r="DT48" s="258"/>
      <c r="DU48" s="258">
        <v>0</v>
      </c>
      <c r="DV48" s="259">
        <f>'ф 4,2 - разносить'!BN24</f>
        <v>0</v>
      </c>
      <c r="DW48" s="260" t="s">
        <v>10</v>
      </c>
      <c r="DX48" s="260" t="s">
        <v>10</v>
      </c>
      <c r="DY48" s="139" t="e">
        <f>#REF!+#REF!</f>
        <v>#REF!</v>
      </c>
      <c r="DZ48" s="213" t="s">
        <v>35</v>
      </c>
      <c r="EA48" s="214" t="s">
        <v>325</v>
      </c>
      <c r="EB48" s="214" t="s">
        <v>173</v>
      </c>
      <c r="EC48" s="257">
        <v>0</v>
      </c>
      <c r="ED48" s="258" t="s">
        <v>10</v>
      </c>
      <c r="EE48" s="258" t="s">
        <v>10</v>
      </c>
      <c r="EF48" s="257" t="s">
        <v>10</v>
      </c>
      <c r="EG48" s="257" t="s">
        <v>10</v>
      </c>
      <c r="EH48" s="258" t="s">
        <v>10</v>
      </c>
      <c r="EI48" s="258">
        <f>'ф 4,2 - разносить'!CK24</f>
        <v>0</v>
      </c>
      <c r="EJ48" s="258">
        <f>'ф 4,2 - разносить'!CL24</f>
        <v>0</v>
      </c>
      <c r="EK48" s="258">
        <v>0</v>
      </c>
      <c r="EL48" s="258">
        <f>'ф 4,2 - разносить'!CL24</f>
        <v>0</v>
      </c>
      <c r="EM48" s="260" t="s">
        <v>10</v>
      </c>
      <c r="EN48" s="260" t="s">
        <v>10</v>
      </c>
      <c r="EO48" s="213" t="s">
        <v>35</v>
      </c>
      <c r="EP48" s="214" t="s">
        <v>325</v>
      </c>
      <c r="EQ48" s="214" t="s">
        <v>173</v>
      </c>
      <c r="ER48" s="257">
        <v>0</v>
      </c>
      <c r="ES48" s="258" t="s">
        <v>10</v>
      </c>
      <c r="ET48" s="258" t="s">
        <v>10</v>
      </c>
      <c r="EU48" s="257" t="s">
        <v>10</v>
      </c>
      <c r="EV48" s="257" t="s">
        <v>10</v>
      </c>
      <c r="EW48" s="258" t="s">
        <v>10</v>
      </c>
      <c r="EX48" s="258">
        <f>'ф 4,2 - разносить'!CZ24</f>
        <v>0</v>
      </c>
      <c r="EY48" s="258">
        <f>'ф 4,2 - разносить'!DA24</f>
        <v>0</v>
      </c>
      <c r="EZ48" s="258">
        <v>0</v>
      </c>
      <c r="FA48" s="258">
        <f>'ф 4,2 - разносить'!DA24</f>
        <v>0</v>
      </c>
      <c r="FB48" s="260" t="s">
        <v>10</v>
      </c>
      <c r="FC48" s="260" t="s">
        <v>10</v>
      </c>
      <c r="FD48" s="213" t="s">
        <v>35</v>
      </c>
      <c r="FE48" s="214" t="s">
        <v>325</v>
      </c>
      <c r="FF48" s="214" t="s">
        <v>173</v>
      </c>
      <c r="FG48" s="257">
        <v>0</v>
      </c>
      <c r="FH48" s="258" t="s">
        <v>10</v>
      </c>
      <c r="FI48" s="258" t="s">
        <v>10</v>
      </c>
      <c r="FJ48" s="257" t="s">
        <v>10</v>
      </c>
      <c r="FK48" s="257" t="s">
        <v>10</v>
      </c>
      <c r="FL48" s="258" t="s">
        <v>10</v>
      </c>
      <c r="FM48" s="258">
        <f>'ф 4,2 - разносить'!DL24</f>
        <v>0</v>
      </c>
      <c r="FN48" s="258">
        <f>'ф 4,2 - разносить'!DM24</f>
        <v>0</v>
      </c>
      <c r="FO48" s="258">
        <v>0</v>
      </c>
      <c r="FP48" s="258">
        <f>'ф 4,2 - разносить'!DM24</f>
        <v>0</v>
      </c>
      <c r="FQ48" s="260" t="s">
        <v>10</v>
      </c>
      <c r="FR48" s="260" t="s">
        <v>10</v>
      </c>
      <c r="FS48" s="213" t="s">
        <v>35</v>
      </c>
      <c r="FT48" s="214" t="s">
        <v>325</v>
      </c>
      <c r="FU48" s="214" t="s">
        <v>173</v>
      </c>
      <c r="FV48" s="257">
        <v>0</v>
      </c>
      <c r="FW48" s="258" t="s">
        <v>10</v>
      </c>
      <c r="FX48" s="258" t="s">
        <v>10</v>
      </c>
      <c r="FY48" s="257" t="s">
        <v>10</v>
      </c>
      <c r="FZ48" s="257" t="s">
        <v>10</v>
      </c>
      <c r="GA48" s="258" t="s">
        <v>10</v>
      </c>
      <c r="GB48" s="258">
        <f>'ф 4,2 - разносить'!CH24</f>
        <v>0</v>
      </c>
      <c r="GC48" s="258">
        <v>0</v>
      </c>
      <c r="GD48" s="258">
        <f>'ф 4,2 - разносить'!CI24</f>
        <v>0</v>
      </c>
      <c r="GE48" s="260" t="s">
        <v>10</v>
      </c>
      <c r="GF48" s="260" t="s">
        <v>10</v>
      </c>
    </row>
    <row r="49" spans="1:188" ht="16.5" customHeight="1">
      <c r="A49" s="213" t="s">
        <v>326</v>
      </c>
      <c r="B49" s="214" t="s">
        <v>327</v>
      </c>
      <c r="C49" s="214" t="s">
        <v>174</v>
      </c>
      <c r="D49" s="269">
        <f t="shared" si="0"/>
        <v>0</v>
      </c>
      <c r="E49" s="272" t="s">
        <v>10</v>
      </c>
      <c r="F49" s="272" t="s">
        <v>10</v>
      </c>
      <c r="G49" s="263" t="s">
        <v>10</v>
      </c>
      <c r="H49" s="263" t="s">
        <v>10</v>
      </c>
      <c r="I49" s="272" t="s">
        <v>10</v>
      </c>
      <c r="J49" s="269">
        <f t="shared" si="1"/>
        <v>0</v>
      </c>
      <c r="K49" s="269" t="e">
        <f>AB49+AR49+BH49+BX49+CN49+DD49+DT49+EJ49+EY49+FN49+#REF!</f>
        <v>#REF!</v>
      </c>
      <c r="L49" s="269">
        <f t="shared" si="3"/>
        <v>0</v>
      </c>
      <c r="M49" s="269">
        <f t="shared" si="2"/>
        <v>0</v>
      </c>
      <c r="N49" s="273" t="s">
        <v>10</v>
      </c>
      <c r="O49" s="273" t="s">
        <v>10</v>
      </c>
      <c r="P49" s="127" t="e">
        <f>#REF!+#REF!</f>
        <v>#REF!</v>
      </c>
      <c r="Q49" s="127"/>
      <c r="R49" s="213" t="s">
        <v>326</v>
      </c>
      <c r="S49" s="214" t="s">
        <v>327</v>
      </c>
      <c r="T49" s="214" t="s">
        <v>174</v>
      </c>
      <c r="U49" s="257">
        <v>0</v>
      </c>
      <c r="V49" s="258" t="s">
        <v>10</v>
      </c>
      <c r="W49" s="258" t="s">
        <v>10</v>
      </c>
      <c r="X49" s="258" t="s">
        <v>10</v>
      </c>
      <c r="Y49" s="258" t="s">
        <v>10</v>
      </c>
      <c r="Z49" s="258" t="s">
        <v>10</v>
      </c>
      <c r="AA49" s="258">
        <f>'ф 4,2 - разносить'!AC25</f>
        <v>0</v>
      </c>
      <c r="AB49" s="258" t="e">
        <f>#REF!+#REF!</f>
        <v>#REF!</v>
      </c>
      <c r="AC49" s="258">
        <v>0</v>
      </c>
      <c r="AD49" s="258">
        <f>'ф 4,2 - разносить'!AD25</f>
        <v>0</v>
      </c>
      <c r="AE49" s="259" t="s">
        <v>10</v>
      </c>
      <c r="AF49" s="259" t="s">
        <v>10</v>
      </c>
      <c r="AG49" s="127" t="e">
        <f>#REF!+#REF!</f>
        <v>#REF!</v>
      </c>
      <c r="AH49" s="213" t="s">
        <v>326</v>
      </c>
      <c r="AI49" s="214" t="s">
        <v>327</v>
      </c>
      <c r="AJ49" s="214" t="s">
        <v>174</v>
      </c>
      <c r="AK49" s="257">
        <v>0</v>
      </c>
      <c r="AL49" s="258" t="s">
        <v>10</v>
      </c>
      <c r="AM49" s="258" t="s">
        <v>10</v>
      </c>
      <c r="AN49" s="257" t="s">
        <v>10</v>
      </c>
      <c r="AO49" s="257" t="s">
        <v>10</v>
      </c>
      <c r="AP49" s="258" t="s">
        <v>10</v>
      </c>
      <c r="AQ49" s="258">
        <f>'ф 4,2 - разносить'!AX25</f>
        <v>0</v>
      </c>
      <c r="AR49" s="258">
        <f>'ф 4,2 - разносить'!AY25</f>
        <v>0</v>
      </c>
      <c r="AS49" s="258">
        <v>0</v>
      </c>
      <c r="AT49" s="258">
        <f>'ф 4,2 - разносить'!AY25</f>
        <v>0</v>
      </c>
      <c r="AU49" s="259" t="s">
        <v>10</v>
      </c>
      <c r="AV49" s="259" t="s">
        <v>10</v>
      </c>
      <c r="AW49" s="127" t="e">
        <f>#REF!+#REF!</f>
        <v>#REF!</v>
      </c>
      <c r="AX49" s="213" t="s">
        <v>326</v>
      </c>
      <c r="AY49" s="214" t="s">
        <v>327</v>
      </c>
      <c r="AZ49" s="214" t="s">
        <v>174</v>
      </c>
      <c r="BA49" s="257">
        <v>0</v>
      </c>
      <c r="BB49" s="258" t="s">
        <v>10</v>
      </c>
      <c r="BC49" s="258" t="s">
        <v>10</v>
      </c>
      <c r="BD49" s="257" t="s">
        <v>10</v>
      </c>
      <c r="BE49" s="257" t="s">
        <v>10</v>
      </c>
      <c r="BF49" s="258" t="s">
        <v>10</v>
      </c>
      <c r="BG49" s="258">
        <f>'ф 4,2 - разносить'!BA25</f>
        <v>0</v>
      </c>
      <c r="BH49" s="258" t="e">
        <f>#REF!+#REF!</f>
        <v>#REF!</v>
      </c>
      <c r="BI49" s="258">
        <v>0</v>
      </c>
      <c r="BJ49" s="258">
        <f>'ф 4,2 - разносить'!BB25</f>
        <v>0</v>
      </c>
      <c r="BK49" s="259" t="s">
        <v>10</v>
      </c>
      <c r="BL49" s="259" t="s">
        <v>10</v>
      </c>
      <c r="BM49" s="127" t="e">
        <f>#REF!+#REF!</f>
        <v>#REF!</v>
      </c>
      <c r="BN49" s="213" t="s">
        <v>326</v>
      </c>
      <c r="BO49" s="214" t="s">
        <v>327</v>
      </c>
      <c r="BP49" s="214" t="s">
        <v>174</v>
      </c>
      <c r="BQ49" s="257">
        <v>0</v>
      </c>
      <c r="BR49" s="258" t="s">
        <v>10</v>
      </c>
      <c r="BS49" s="258" t="s">
        <v>10</v>
      </c>
      <c r="BT49" s="257" t="s">
        <v>10</v>
      </c>
      <c r="BU49" s="257" t="s">
        <v>10</v>
      </c>
      <c r="BV49" s="258" t="s">
        <v>10</v>
      </c>
      <c r="BW49" s="258">
        <f>'ф 4,2 - разносить'!BD25</f>
        <v>0</v>
      </c>
      <c r="BX49" s="258" t="e">
        <f>#REF!+#REF!</f>
        <v>#REF!</v>
      </c>
      <c r="BY49" s="258">
        <v>0</v>
      </c>
      <c r="BZ49" s="258">
        <f>'ф 4,2 - разносить'!BE25</f>
        <v>0</v>
      </c>
      <c r="CA49" s="259" t="s">
        <v>10</v>
      </c>
      <c r="CB49" s="259" t="s">
        <v>10</v>
      </c>
      <c r="CC49" s="127" t="e">
        <f>#REF!+#REF!</f>
        <v>#REF!</v>
      </c>
      <c r="CD49" s="213" t="s">
        <v>326</v>
      </c>
      <c r="CE49" s="214" t="s">
        <v>327</v>
      </c>
      <c r="CF49" s="214" t="s">
        <v>174</v>
      </c>
      <c r="CG49" s="257">
        <v>0</v>
      </c>
      <c r="CH49" s="258" t="s">
        <v>10</v>
      </c>
      <c r="CI49" s="258" t="s">
        <v>10</v>
      </c>
      <c r="CJ49" s="257" t="s">
        <v>10</v>
      </c>
      <c r="CK49" s="257" t="s">
        <v>10</v>
      </c>
      <c r="CL49" s="258" t="s">
        <v>10</v>
      </c>
      <c r="CM49" s="258">
        <f>'ф 4,2 - разносить'!BJ25</f>
        <v>0</v>
      </c>
      <c r="CN49" s="258" t="e">
        <f>#REF!+#REF!</f>
        <v>#REF!</v>
      </c>
      <c r="CO49" s="258">
        <v>0</v>
      </c>
      <c r="CP49" s="258">
        <f>'ф 4,2 - разносить'!BK25</f>
        <v>0</v>
      </c>
      <c r="CQ49" s="259" t="s">
        <v>10</v>
      </c>
      <c r="CR49" s="259" t="s">
        <v>10</v>
      </c>
      <c r="CS49" s="127" t="e">
        <f>#REF!+#REF!</f>
        <v>#REF!</v>
      </c>
      <c r="CT49" s="213" t="s">
        <v>326</v>
      </c>
      <c r="CU49" s="214" t="s">
        <v>327</v>
      </c>
      <c r="CV49" s="214" t="s">
        <v>174</v>
      </c>
      <c r="CW49" s="257">
        <v>0</v>
      </c>
      <c r="CX49" s="258" t="s">
        <v>10</v>
      </c>
      <c r="CY49" s="258" t="s">
        <v>10</v>
      </c>
      <c r="CZ49" s="257" t="s">
        <v>10</v>
      </c>
      <c r="DA49" s="257" t="s">
        <v>10</v>
      </c>
      <c r="DB49" s="258" t="s">
        <v>10</v>
      </c>
      <c r="DC49" s="258">
        <f>'ф 4,2 - разносить'!BG25</f>
        <v>0</v>
      </c>
      <c r="DD49" s="258">
        <f>'ф 4,2 - разносить'!DJ25</f>
        <v>0</v>
      </c>
      <c r="DE49" s="258">
        <v>0</v>
      </c>
      <c r="DF49" s="259">
        <f>'ф 4,2 - разносить'!BH25</f>
        <v>0</v>
      </c>
      <c r="DG49" s="259" t="s">
        <v>10</v>
      </c>
      <c r="DH49" s="259" t="s">
        <v>10</v>
      </c>
      <c r="DI49" s="127" t="e">
        <f>#REF!+#REF!</f>
        <v>#REF!</v>
      </c>
      <c r="DJ49" s="213" t="s">
        <v>326</v>
      </c>
      <c r="DK49" s="214" t="s">
        <v>327</v>
      </c>
      <c r="DL49" s="214" t="s">
        <v>174</v>
      </c>
      <c r="DM49" s="257">
        <v>0</v>
      </c>
      <c r="DN49" s="258" t="s">
        <v>10</v>
      </c>
      <c r="DO49" s="258" t="s">
        <v>10</v>
      </c>
      <c r="DP49" s="257" t="s">
        <v>10</v>
      </c>
      <c r="DQ49" s="257" t="s">
        <v>10</v>
      </c>
      <c r="DR49" s="258" t="s">
        <v>10</v>
      </c>
      <c r="DS49" s="258">
        <f>'ф 4,2 - разносить'!BM25</f>
        <v>0</v>
      </c>
      <c r="DT49" s="258"/>
      <c r="DU49" s="258">
        <v>0</v>
      </c>
      <c r="DV49" s="259">
        <f>'ф 4,2 - разносить'!BN25</f>
        <v>0</v>
      </c>
      <c r="DW49" s="260" t="s">
        <v>10</v>
      </c>
      <c r="DX49" s="260" t="s">
        <v>10</v>
      </c>
      <c r="DY49" s="139" t="e">
        <f>#REF!+#REF!</f>
        <v>#REF!</v>
      </c>
      <c r="DZ49" s="213" t="s">
        <v>326</v>
      </c>
      <c r="EA49" s="214" t="s">
        <v>327</v>
      </c>
      <c r="EB49" s="214" t="s">
        <v>174</v>
      </c>
      <c r="EC49" s="257">
        <v>0</v>
      </c>
      <c r="ED49" s="258" t="s">
        <v>10</v>
      </c>
      <c r="EE49" s="258" t="s">
        <v>10</v>
      </c>
      <c r="EF49" s="257" t="s">
        <v>10</v>
      </c>
      <c r="EG49" s="257" t="s">
        <v>10</v>
      </c>
      <c r="EH49" s="258" t="s">
        <v>10</v>
      </c>
      <c r="EI49" s="255">
        <f>'ф 4,2 - разносить'!CK25</f>
        <v>0</v>
      </c>
      <c r="EJ49" s="255">
        <f>'ф 4,2 - разносить'!CL25</f>
        <v>0</v>
      </c>
      <c r="EK49" s="258">
        <v>0</v>
      </c>
      <c r="EL49" s="255">
        <f>'ф 4,2 - разносить'!CM25</f>
        <v>0</v>
      </c>
      <c r="EM49" s="260" t="s">
        <v>10</v>
      </c>
      <c r="EN49" s="260" t="s">
        <v>10</v>
      </c>
      <c r="EO49" s="213" t="s">
        <v>326</v>
      </c>
      <c r="EP49" s="214" t="s">
        <v>327</v>
      </c>
      <c r="EQ49" s="214" t="s">
        <v>174</v>
      </c>
      <c r="ER49" s="257">
        <v>0</v>
      </c>
      <c r="ES49" s="258" t="s">
        <v>10</v>
      </c>
      <c r="ET49" s="258" t="s">
        <v>10</v>
      </c>
      <c r="EU49" s="257" t="s">
        <v>10</v>
      </c>
      <c r="EV49" s="257" t="s">
        <v>10</v>
      </c>
      <c r="EW49" s="258" t="s">
        <v>10</v>
      </c>
      <c r="EX49" s="255">
        <f>'ф 4,2 - разносить'!CZ25</f>
        <v>0</v>
      </c>
      <c r="EY49" s="255">
        <f>'ф 4,2 - разносить'!DA25</f>
        <v>0</v>
      </c>
      <c r="EZ49" s="258">
        <v>0</v>
      </c>
      <c r="FA49" s="255">
        <f>'ф 4,2 - разносить'!DB25</f>
        <v>0</v>
      </c>
      <c r="FB49" s="260" t="s">
        <v>10</v>
      </c>
      <c r="FC49" s="260" t="s">
        <v>10</v>
      </c>
      <c r="FD49" s="213" t="s">
        <v>326</v>
      </c>
      <c r="FE49" s="214" t="s">
        <v>327</v>
      </c>
      <c r="FF49" s="214" t="s">
        <v>174</v>
      </c>
      <c r="FG49" s="257">
        <v>0</v>
      </c>
      <c r="FH49" s="258" t="s">
        <v>10</v>
      </c>
      <c r="FI49" s="258" t="s">
        <v>10</v>
      </c>
      <c r="FJ49" s="257" t="s">
        <v>10</v>
      </c>
      <c r="FK49" s="257" t="s">
        <v>10</v>
      </c>
      <c r="FL49" s="258" t="s">
        <v>10</v>
      </c>
      <c r="FM49" s="255">
        <f>'ф 4,2 - разносить'!DL25</f>
        <v>0</v>
      </c>
      <c r="FN49" s="255">
        <f>'ф 4,2 - разносить'!DM25</f>
        <v>0</v>
      </c>
      <c r="FO49" s="258">
        <v>0</v>
      </c>
      <c r="FP49" s="255">
        <f>'ф 4,2 - разносить'!DN25</f>
        <v>0</v>
      </c>
      <c r="FQ49" s="260" t="s">
        <v>10</v>
      </c>
      <c r="FR49" s="260" t="s">
        <v>10</v>
      </c>
      <c r="FS49" s="213" t="s">
        <v>326</v>
      </c>
      <c r="FT49" s="214" t="s">
        <v>327</v>
      </c>
      <c r="FU49" s="214" t="s">
        <v>174</v>
      </c>
      <c r="FV49" s="257">
        <v>0</v>
      </c>
      <c r="FW49" s="258" t="s">
        <v>10</v>
      </c>
      <c r="FX49" s="258" t="s">
        <v>10</v>
      </c>
      <c r="FY49" s="257" t="s">
        <v>10</v>
      </c>
      <c r="FZ49" s="257" t="s">
        <v>10</v>
      </c>
      <c r="GA49" s="258" t="s">
        <v>10</v>
      </c>
      <c r="GB49" s="255">
        <f>'ф 4,2 - разносить'!DX25</f>
        <v>0</v>
      </c>
      <c r="GC49" s="255">
        <v>0</v>
      </c>
      <c r="GD49" s="255"/>
      <c r="GE49" s="260" t="s">
        <v>10</v>
      </c>
      <c r="GF49" s="260" t="s">
        <v>10</v>
      </c>
    </row>
    <row r="50" spans="1:188" ht="19.5" customHeight="1">
      <c r="A50" s="213" t="s">
        <v>37</v>
      </c>
      <c r="B50" s="214" t="s">
        <v>328</v>
      </c>
      <c r="C50" s="214" t="s">
        <v>175</v>
      </c>
      <c r="D50" s="263">
        <f>D51+D52+D53+D54+D56</f>
        <v>0</v>
      </c>
      <c r="E50" s="272" t="s">
        <v>10</v>
      </c>
      <c r="F50" s="272" t="s">
        <v>10</v>
      </c>
      <c r="G50" s="263" t="s">
        <v>10</v>
      </c>
      <c r="H50" s="263" t="s">
        <v>10</v>
      </c>
      <c r="I50" s="272" t="s">
        <v>10</v>
      </c>
      <c r="J50" s="263">
        <f>J51+J52+J53+J54+J56</f>
        <v>0</v>
      </c>
      <c r="K50" s="263" t="e">
        <f>K51+K52+K53+K54+K56</f>
        <v>#REF!</v>
      </c>
      <c r="L50" s="263">
        <f>L51+L52+L53+L54+L56</f>
        <v>0</v>
      </c>
      <c r="M50" s="263">
        <f>M51+M52+M53+M54+M56+M57</f>
        <v>0</v>
      </c>
      <c r="N50" s="273" t="s">
        <v>10</v>
      </c>
      <c r="O50" s="273" t="s">
        <v>10</v>
      </c>
      <c r="P50" s="127" t="e">
        <f>#REF!+#REF!</f>
        <v>#REF!</v>
      </c>
      <c r="Q50" s="127"/>
      <c r="R50" s="213" t="s">
        <v>37</v>
      </c>
      <c r="S50" s="214" t="s">
        <v>328</v>
      </c>
      <c r="T50" s="214" t="s">
        <v>175</v>
      </c>
      <c r="U50" s="257">
        <f>U51+U52+U53+U54+U56</f>
        <v>0</v>
      </c>
      <c r="V50" s="258" t="s">
        <v>10</v>
      </c>
      <c r="W50" s="258" t="s">
        <v>10</v>
      </c>
      <c r="X50" s="258" t="s">
        <v>10</v>
      </c>
      <c r="Y50" s="258" t="s">
        <v>10</v>
      </c>
      <c r="Z50" s="258" t="s">
        <v>10</v>
      </c>
      <c r="AA50" s="257">
        <f>AA51+AA52+AA53+AA54+AA56</f>
        <v>0</v>
      </c>
      <c r="AB50" s="257" t="e">
        <f>AB51+AB52+AB53+AB54+AB56</f>
        <v>#REF!</v>
      </c>
      <c r="AC50" s="257">
        <v>0</v>
      </c>
      <c r="AD50" s="257">
        <f>AD51+AD52+AD53+AD54+AD56</f>
        <v>0</v>
      </c>
      <c r="AE50" s="259" t="s">
        <v>10</v>
      </c>
      <c r="AF50" s="259" t="s">
        <v>10</v>
      </c>
      <c r="AG50" s="127" t="e">
        <f>#REF!+#REF!</f>
        <v>#REF!</v>
      </c>
      <c r="AH50" s="213" t="s">
        <v>37</v>
      </c>
      <c r="AI50" s="214" t="s">
        <v>328</v>
      </c>
      <c r="AJ50" s="214" t="s">
        <v>175</v>
      </c>
      <c r="AK50" s="257">
        <f>AK51+AK52+AK53+AK54+AK56</f>
        <v>0</v>
      </c>
      <c r="AL50" s="258" t="s">
        <v>10</v>
      </c>
      <c r="AM50" s="258" t="s">
        <v>10</v>
      </c>
      <c r="AN50" s="257" t="s">
        <v>10</v>
      </c>
      <c r="AO50" s="257" t="s">
        <v>10</v>
      </c>
      <c r="AP50" s="258" t="s">
        <v>10</v>
      </c>
      <c r="AQ50" s="257">
        <f>AQ51+AQ52+AQ53+AQ54+AQ56</f>
        <v>0</v>
      </c>
      <c r="AR50" s="257">
        <f>AR51+AR52+AR53+AR54+AR56</f>
        <v>0</v>
      </c>
      <c r="AS50" s="257">
        <v>0</v>
      </c>
      <c r="AT50" s="257">
        <f>AT51+AT52+AT53+AT54+AT56</f>
        <v>0</v>
      </c>
      <c r="AU50" s="259" t="s">
        <v>10</v>
      </c>
      <c r="AV50" s="259" t="s">
        <v>10</v>
      </c>
      <c r="AW50" s="127" t="e">
        <f>#REF!+#REF!</f>
        <v>#REF!</v>
      </c>
      <c r="AX50" s="213" t="s">
        <v>37</v>
      </c>
      <c r="AY50" s="214" t="s">
        <v>328</v>
      </c>
      <c r="AZ50" s="214" t="s">
        <v>175</v>
      </c>
      <c r="BA50" s="257">
        <f>BA51+BA52+BA53+BA54+BA55+BA56</f>
        <v>0</v>
      </c>
      <c r="BB50" s="258" t="s">
        <v>10</v>
      </c>
      <c r="BC50" s="258" t="s">
        <v>10</v>
      </c>
      <c r="BD50" s="257" t="s">
        <v>10</v>
      </c>
      <c r="BE50" s="257" t="s">
        <v>10</v>
      </c>
      <c r="BF50" s="258" t="s">
        <v>10</v>
      </c>
      <c r="BG50" s="257">
        <f>BG51+BG52+BG53+BG54+BG55+BG56</f>
        <v>0</v>
      </c>
      <c r="BH50" s="257" t="e">
        <f>BH51+BH52+BH53+BH54+BH55+BH56</f>
        <v>#REF!</v>
      </c>
      <c r="BI50" s="257">
        <v>0</v>
      </c>
      <c r="BJ50" s="257">
        <f>BJ51+BJ52+BJ53+BJ54+BJ55+BJ56</f>
        <v>0</v>
      </c>
      <c r="BK50" s="259" t="s">
        <v>10</v>
      </c>
      <c r="BL50" s="259" t="s">
        <v>10</v>
      </c>
      <c r="BM50" s="127" t="e">
        <f>#REF!+#REF!</f>
        <v>#REF!</v>
      </c>
      <c r="BN50" s="213" t="s">
        <v>37</v>
      </c>
      <c r="BO50" s="214" t="s">
        <v>328</v>
      </c>
      <c r="BP50" s="214" t="s">
        <v>175</v>
      </c>
      <c r="BQ50" s="257">
        <f>BQ51+BQ52+BQ53+BQ54+BQ56</f>
        <v>0</v>
      </c>
      <c r="BR50" s="258" t="s">
        <v>10</v>
      </c>
      <c r="BS50" s="258" t="s">
        <v>10</v>
      </c>
      <c r="BT50" s="257" t="s">
        <v>10</v>
      </c>
      <c r="BU50" s="257" t="s">
        <v>10</v>
      </c>
      <c r="BV50" s="258" t="s">
        <v>10</v>
      </c>
      <c r="BW50" s="257">
        <f>BW51+BW52+BW53+BW54+BW56</f>
        <v>0</v>
      </c>
      <c r="BX50" s="257" t="e">
        <f>BX51+BX52+BX53+BX54+BX56</f>
        <v>#REF!</v>
      </c>
      <c r="BY50" s="257">
        <v>0</v>
      </c>
      <c r="BZ50" s="257">
        <f>BZ51+BZ52+BZ53+BZ54+BZ56</f>
        <v>0</v>
      </c>
      <c r="CA50" s="259" t="s">
        <v>10</v>
      </c>
      <c r="CB50" s="259" t="s">
        <v>10</v>
      </c>
      <c r="CC50" s="127" t="e">
        <f>#REF!+#REF!</f>
        <v>#REF!</v>
      </c>
      <c r="CD50" s="213" t="s">
        <v>37</v>
      </c>
      <c r="CE50" s="214" t="s">
        <v>328</v>
      </c>
      <c r="CF50" s="214" t="s">
        <v>175</v>
      </c>
      <c r="CG50" s="257">
        <f>CG51+CG52+CG53+CG54+CG56</f>
        <v>0</v>
      </c>
      <c r="CH50" s="258" t="s">
        <v>10</v>
      </c>
      <c r="CI50" s="258" t="s">
        <v>10</v>
      </c>
      <c r="CJ50" s="257" t="s">
        <v>10</v>
      </c>
      <c r="CK50" s="257" t="s">
        <v>10</v>
      </c>
      <c r="CL50" s="258" t="s">
        <v>10</v>
      </c>
      <c r="CM50" s="257">
        <f>CM51+CM52+CM53+CM54+CM56</f>
        <v>0</v>
      </c>
      <c r="CN50" s="257" t="e">
        <f>CN51+CN52+CN53+CN54+CN56</f>
        <v>#REF!</v>
      </c>
      <c r="CO50" s="257">
        <v>0</v>
      </c>
      <c r="CP50" s="257">
        <f>CP51+CP52+CP53+CP54+CP56</f>
        <v>0</v>
      </c>
      <c r="CQ50" s="259" t="s">
        <v>10</v>
      </c>
      <c r="CR50" s="259" t="s">
        <v>10</v>
      </c>
      <c r="CS50" s="127" t="e">
        <f>#REF!+#REF!</f>
        <v>#REF!</v>
      </c>
      <c r="CT50" s="213" t="s">
        <v>37</v>
      </c>
      <c r="CU50" s="214" t="s">
        <v>328</v>
      </c>
      <c r="CV50" s="214" t="s">
        <v>175</v>
      </c>
      <c r="CW50" s="257">
        <f>CW51+CW52+CW53+CW54+CW56</f>
        <v>0</v>
      </c>
      <c r="CX50" s="258" t="s">
        <v>10</v>
      </c>
      <c r="CY50" s="258" t="s">
        <v>10</v>
      </c>
      <c r="CZ50" s="257" t="s">
        <v>10</v>
      </c>
      <c r="DA50" s="257" t="s">
        <v>10</v>
      </c>
      <c r="DB50" s="258" t="s">
        <v>10</v>
      </c>
      <c r="DC50" s="257">
        <f>DC51+DC52+DC53+DC54+DC56</f>
        <v>0</v>
      </c>
      <c r="DD50" s="257">
        <f>DD51+DD52+DD53+DD54+DD56</f>
        <v>0</v>
      </c>
      <c r="DE50" s="257">
        <v>0</v>
      </c>
      <c r="DF50" s="257">
        <f>DF51+DF52+DF53+DF54+DF56</f>
        <v>0</v>
      </c>
      <c r="DG50" s="259" t="s">
        <v>10</v>
      </c>
      <c r="DH50" s="259" t="s">
        <v>10</v>
      </c>
      <c r="DI50" s="127" t="e">
        <f>#REF!+#REF!</f>
        <v>#REF!</v>
      </c>
      <c r="DJ50" s="213" t="s">
        <v>37</v>
      </c>
      <c r="DK50" s="214" t="s">
        <v>328</v>
      </c>
      <c r="DL50" s="214" t="s">
        <v>175</v>
      </c>
      <c r="DM50" s="257">
        <f>DM51+DM52+DM53+DM54+DM56</f>
        <v>0</v>
      </c>
      <c r="DN50" s="258" t="s">
        <v>10</v>
      </c>
      <c r="DO50" s="258" t="s">
        <v>10</v>
      </c>
      <c r="DP50" s="257" t="s">
        <v>10</v>
      </c>
      <c r="DQ50" s="257" t="s">
        <v>10</v>
      </c>
      <c r="DR50" s="258" t="s">
        <v>10</v>
      </c>
      <c r="DS50" s="257">
        <f>DS51+DS52+DS53+DS54+DS56</f>
        <v>0</v>
      </c>
      <c r="DT50" s="257">
        <f>DT51+DT52+DT53+DT54+DT56</f>
        <v>0</v>
      </c>
      <c r="DU50" s="257">
        <v>0</v>
      </c>
      <c r="DV50" s="257">
        <f>DV51+DV52+DV53+DV54+DV56</f>
        <v>0</v>
      </c>
      <c r="DW50" s="260" t="s">
        <v>10</v>
      </c>
      <c r="DX50" s="260" t="s">
        <v>10</v>
      </c>
      <c r="DY50" s="139" t="e">
        <f>#REF!+#REF!</f>
        <v>#REF!</v>
      </c>
      <c r="DZ50" s="213" t="s">
        <v>37</v>
      </c>
      <c r="EA50" s="214" t="s">
        <v>328</v>
      </c>
      <c r="EB50" s="214" t="s">
        <v>175</v>
      </c>
      <c r="EC50" s="257">
        <f>EC51+EC52+EC53+EC54+EC56</f>
        <v>0</v>
      </c>
      <c r="ED50" s="258" t="s">
        <v>10</v>
      </c>
      <c r="EE50" s="258" t="s">
        <v>10</v>
      </c>
      <c r="EF50" s="257" t="s">
        <v>10</v>
      </c>
      <c r="EG50" s="257" t="s">
        <v>10</v>
      </c>
      <c r="EH50" s="258" t="s">
        <v>10</v>
      </c>
      <c r="EI50" s="257">
        <f>EI51+EI52+EI53+EI54+EI56</f>
        <v>0</v>
      </c>
      <c r="EJ50" s="257">
        <f>EJ51+EJ52+EJ53+EJ54+EJ56</f>
        <v>0</v>
      </c>
      <c r="EK50" s="257">
        <v>0</v>
      </c>
      <c r="EL50" s="257">
        <f>EL51+EL52+EL53+EL54+EL56</f>
        <v>0</v>
      </c>
      <c r="EM50" s="260" t="s">
        <v>10</v>
      </c>
      <c r="EN50" s="260" t="s">
        <v>10</v>
      </c>
      <c r="EO50" s="213" t="s">
        <v>37</v>
      </c>
      <c r="EP50" s="214" t="s">
        <v>328</v>
      </c>
      <c r="EQ50" s="214" t="s">
        <v>175</v>
      </c>
      <c r="ER50" s="257">
        <f>ER51+ER52+ER53+ER54+ER56</f>
        <v>0</v>
      </c>
      <c r="ES50" s="258" t="s">
        <v>10</v>
      </c>
      <c r="ET50" s="258" t="s">
        <v>10</v>
      </c>
      <c r="EU50" s="257" t="s">
        <v>10</v>
      </c>
      <c r="EV50" s="257" t="s">
        <v>10</v>
      </c>
      <c r="EW50" s="258" t="s">
        <v>10</v>
      </c>
      <c r="EX50" s="257">
        <f>EX51+EX52+EX53+EX54+EX56</f>
        <v>0</v>
      </c>
      <c r="EY50" s="257">
        <f>EY51+EY52+EY53+EY54+EY56</f>
        <v>0</v>
      </c>
      <c r="EZ50" s="257">
        <v>0</v>
      </c>
      <c r="FA50" s="257">
        <f>FA51+FA52+FA53+FA54+FA56</f>
        <v>0</v>
      </c>
      <c r="FB50" s="260" t="s">
        <v>10</v>
      </c>
      <c r="FC50" s="260" t="s">
        <v>10</v>
      </c>
      <c r="FD50" s="213" t="s">
        <v>37</v>
      </c>
      <c r="FE50" s="214" t="s">
        <v>328</v>
      </c>
      <c r="FF50" s="214" t="s">
        <v>175</v>
      </c>
      <c r="FG50" s="257">
        <f>FG51+FG52+FG53+FG54+FG56</f>
        <v>0</v>
      </c>
      <c r="FH50" s="258" t="s">
        <v>10</v>
      </c>
      <c r="FI50" s="258" t="s">
        <v>10</v>
      </c>
      <c r="FJ50" s="257" t="s">
        <v>10</v>
      </c>
      <c r="FK50" s="257" t="s">
        <v>10</v>
      </c>
      <c r="FL50" s="258" t="s">
        <v>10</v>
      </c>
      <c r="FM50" s="257">
        <f>FM51+FM52+FM53+FM54+FM56</f>
        <v>0</v>
      </c>
      <c r="FN50" s="257">
        <f>FN51+FN52+FN53+FN54+FN56</f>
        <v>0</v>
      </c>
      <c r="FO50" s="257">
        <v>0</v>
      </c>
      <c r="FP50" s="257">
        <f>FP51+FP52+FP53+FP54+FP56</f>
        <v>0</v>
      </c>
      <c r="FQ50" s="260" t="s">
        <v>10</v>
      </c>
      <c r="FR50" s="260" t="s">
        <v>10</v>
      </c>
      <c r="FS50" s="213" t="s">
        <v>37</v>
      </c>
      <c r="FT50" s="214" t="s">
        <v>328</v>
      </c>
      <c r="FU50" s="214" t="s">
        <v>175</v>
      </c>
      <c r="FV50" s="257">
        <f>FV51+FV52+FV53+FV54+FV56</f>
        <v>0</v>
      </c>
      <c r="FW50" s="258" t="s">
        <v>10</v>
      </c>
      <c r="FX50" s="258" t="s">
        <v>10</v>
      </c>
      <c r="FY50" s="257" t="s">
        <v>10</v>
      </c>
      <c r="FZ50" s="257" t="s">
        <v>10</v>
      </c>
      <c r="GA50" s="258" t="s">
        <v>10</v>
      </c>
      <c r="GB50" s="257">
        <f>GB51+GB52+GB53+GB54+GB56+GB57</f>
        <v>0</v>
      </c>
      <c r="GC50" s="257">
        <f>GC51+GC52+GC53+GC54+GC56+GC57</f>
        <v>0</v>
      </c>
      <c r="GD50" s="257">
        <f>GD51+GD52+GD53+GD54+GD56+GD57</f>
        <v>0</v>
      </c>
      <c r="GE50" s="260" t="s">
        <v>10</v>
      </c>
      <c r="GF50" s="260" t="s">
        <v>10</v>
      </c>
    </row>
    <row r="51" spans="1:188" ht="19.5" customHeight="1">
      <c r="A51" s="207" t="s">
        <v>38</v>
      </c>
      <c r="B51" s="205" t="s">
        <v>329</v>
      </c>
      <c r="C51" s="205" t="s">
        <v>176</v>
      </c>
      <c r="D51" s="269">
        <f t="shared" si="0"/>
        <v>0</v>
      </c>
      <c r="E51" s="270" t="s">
        <v>10</v>
      </c>
      <c r="F51" s="270" t="s">
        <v>10</v>
      </c>
      <c r="G51" s="269" t="s">
        <v>10</v>
      </c>
      <c r="H51" s="269" t="s">
        <v>10</v>
      </c>
      <c r="I51" s="270" t="s">
        <v>10</v>
      </c>
      <c r="J51" s="269">
        <f t="shared" si="1"/>
        <v>0</v>
      </c>
      <c r="K51" s="269" t="e">
        <f>AB51+AR51+BH51+BX51+CN51+DD51+DT51+EJ51+EY51+FN51+#REF!</f>
        <v>#REF!</v>
      </c>
      <c r="L51" s="269">
        <f aca="true" t="shared" si="4" ref="L51:L57">AD51+AT51+BJ51+BZ51+CP51+DF51+DV51+EL51+FA51+FP51+GC51</f>
        <v>0</v>
      </c>
      <c r="M51" s="269">
        <f t="shared" si="2"/>
        <v>0</v>
      </c>
      <c r="N51" s="271" t="s">
        <v>10</v>
      </c>
      <c r="O51" s="271" t="s">
        <v>10</v>
      </c>
      <c r="P51" s="127" t="e">
        <f>#REF!+#REF!</f>
        <v>#REF!</v>
      </c>
      <c r="Q51" s="127"/>
      <c r="R51" s="207" t="s">
        <v>38</v>
      </c>
      <c r="S51" s="205" t="s">
        <v>329</v>
      </c>
      <c r="T51" s="205" t="s">
        <v>176</v>
      </c>
      <c r="U51" s="254">
        <v>0</v>
      </c>
      <c r="V51" s="255" t="s">
        <v>10</v>
      </c>
      <c r="W51" s="255" t="s">
        <v>10</v>
      </c>
      <c r="X51" s="255" t="s">
        <v>10</v>
      </c>
      <c r="Y51" s="255" t="s">
        <v>10</v>
      </c>
      <c r="Z51" s="255" t="s">
        <v>10</v>
      </c>
      <c r="AA51" s="255">
        <f>'ф 4,2 - разносить'!AC27</f>
        <v>0</v>
      </c>
      <c r="AB51" s="255" t="e">
        <f>#REF!+#REF!</f>
        <v>#REF!</v>
      </c>
      <c r="AC51" s="255">
        <v>0</v>
      </c>
      <c r="AD51" s="255">
        <f>'ф 4,2 - разносить'!AD27</f>
        <v>0</v>
      </c>
      <c r="AE51" s="256" t="s">
        <v>10</v>
      </c>
      <c r="AF51" s="256" t="s">
        <v>10</v>
      </c>
      <c r="AG51" s="127" t="e">
        <f>#REF!+#REF!</f>
        <v>#REF!</v>
      </c>
      <c r="AH51" s="207" t="s">
        <v>38</v>
      </c>
      <c r="AI51" s="205" t="s">
        <v>329</v>
      </c>
      <c r="AJ51" s="205" t="s">
        <v>176</v>
      </c>
      <c r="AK51" s="254">
        <v>0</v>
      </c>
      <c r="AL51" s="255" t="s">
        <v>10</v>
      </c>
      <c r="AM51" s="255" t="s">
        <v>10</v>
      </c>
      <c r="AN51" s="254" t="s">
        <v>10</v>
      </c>
      <c r="AO51" s="254" t="s">
        <v>10</v>
      </c>
      <c r="AP51" s="255" t="s">
        <v>10</v>
      </c>
      <c r="AQ51" s="255">
        <f>'ф 4,2 - разносить'!AX27</f>
        <v>0</v>
      </c>
      <c r="AR51" s="255">
        <f>'ф 4,2 - разносить'!AY27</f>
        <v>0</v>
      </c>
      <c r="AS51" s="255">
        <v>0</v>
      </c>
      <c r="AT51" s="255">
        <f>'ф 4,2 - разносить'!AY27</f>
        <v>0</v>
      </c>
      <c r="AU51" s="256" t="s">
        <v>10</v>
      </c>
      <c r="AV51" s="256" t="s">
        <v>10</v>
      </c>
      <c r="AW51" s="127" t="e">
        <f>#REF!+#REF!</f>
        <v>#REF!</v>
      </c>
      <c r="AX51" s="207" t="s">
        <v>38</v>
      </c>
      <c r="AY51" s="205" t="s">
        <v>329</v>
      </c>
      <c r="AZ51" s="205" t="s">
        <v>176</v>
      </c>
      <c r="BA51" s="254">
        <f>+BA52+BA53+BA54+BA56</f>
        <v>0</v>
      </c>
      <c r="BB51" s="255" t="s">
        <v>10</v>
      </c>
      <c r="BC51" s="255" t="s">
        <v>10</v>
      </c>
      <c r="BD51" s="254" t="s">
        <v>10</v>
      </c>
      <c r="BE51" s="254" t="s">
        <v>10</v>
      </c>
      <c r="BF51" s="255" t="s">
        <v>10</v>
      </c>
      <c r="BG51" s="255">
        <f>'ф 4,2 - разносить'!BA27</f>
        <v>0</v>
      </c>
      <c r="BH51" s="255" t="e">
        <f>#REF!+#REF!</f>
        <v>#REF!</v>
      </c>
      <c r="BI51" s="255">
        <v>0</v>
      </c>
      <c r="BJ51" s="255">
        <f>'ф 4,2 - разносить'!BB27</f>
        <v>0</v>
      </c>
      <c r="BK51" s="256" t="s">
        <v>10</v>
      </c>
      <c r="BL51" s="256" t="s">
        <v>10</v>
      </c>
      <c r="BM51" s="127" t="e">
        <f>#REF!+#REF!</f>
        <v>#REF!</v>
      </c>
      <c r="BN51" s="207" t="s">
        <v>38</v>
      </c>
      <c r="BO51" s="205" t="s">
        <v>329</v>
      </c>
      <c r="BP51" s="205" t="s">
        <v>176</v>
      </c>
      <c r="BQ51" s="254">
        <v>0</v>
      </c>
      <c r="BR51" s="255" t="s">
        <v>10</v>
      </c>
      <c r="BS51" s="255" t="s">
        <v>10</v>
      </c>
      <c r="BT51" s="254" t="s">
        <v>10</v>
      </c>
      <c r="BU51" s="254" t="s">
        <v>10</v>
      </c>
      <c r="BV51" s="255" t="s">
        <v>10</v>
      </c>
      <c r="BW51" s="255">
        <f>'ф 4,2 - разносить'!BD27</f>
        <v>0</v>
      </c>
      <c r="BX51" s="255" t="e">
        <f>#REF!+#REF!</f>
        <v>#REF!</v>
      </c>
      <c r="BY51" s="255">
        <v>0</v>
      </c>
      <c r="BZ51" s="255">
        <f>'ф 4,2 - разносить'!BE27</f>
        <v>0</v>
      </c>
      <c r="CA51" s="256" t="s">
        <v>10</v>
      </c>
      <c r="CB51" s="256" t="s">
        <v>10</v>
      </c>
      <c r="CC51" s="127" t="e">
        <f>#REF!+#REF!</f>
        <v>#REF!</v>
      </c>
      <c r="CD51" s="207" t="s">
        <v>38</v>
      </c>
      <c r="CE51" s="205" t="s">
        <v>329</v>
      </c>
      <c r="CF51" s="205" t="s">
        <v>176</v>
      </c>
      <c r="CG51" s="254">
        <v>0</v>
      </c>
      <c r="CH51" s="255" t="s">
        <v>10</v>
      </c>
      <c r="CI51" s="255" t="s">
        <v>10</v>
      </c>
      <c r="CJ51" s="254" t="s">
        <v>10</v>
      </c>
      <c r="CK51" s="254" t="s">
        <v>10</v>
      </c>
      <c r="CL51" s="255" t="s">
        <v>10</v>
      </c>
      <c r="CM51" s="255">
        <f>'ф 4,2 - разносить'!BJ27</f>
        <v>0</v>
      </c>
      <c r="CN51" s="255" t="e">
        <f>#REF!+#REF!</f>
        <v>#REF!</v>
      </c>
      <c r="CO51" s="255">
        <v>0</v>
      </c>
      <c r="CP51" s="255">
        <f>'ф 4,2 - разносить'!BK27</f>
        <v>0</v>
      </c>
      <c r="CQ51" s="256" t="s">
        <v>10</v>
      </c>
      <c r="CR51" s="256" t="s">
        <v>10</v>
      </c>
      <c r="CS51" s="127" t="e">
        <f>#REF!+#REF!</f>
        <v>#REF!</v>
      </c>
      <c r="CT51" s="207" t="s">
        <v>38</v>
      </c>
      <c r="CU51" s="205" t="s">
        <v>329</v>
      </c>
      <c r="CV51" s="205" t="s">
        <v>176</v>
      </c>
      <c r="CW51" s="254">
        <v>0</v>
      </c>
      <c r="CX51" s="255" t="s">
        <v>10</v>
      </c>
      <c r="CY51" s="255" t="s">
        <v>10</v>
      </c>
      <c r="CZ51" s="254" t="s">
        <v>10</v>
      </c>
      <c r="DA51" s="254" t="s">
        <v>10</v>
      </c>
      <c r="DB51" s="255" t="s">
        <v>10</v>
      </c>
      <c r="DC51" s="255">
        <f>'ф 4,2 - разносить'!BG27</f>
        <v>0</v>
      </c>
      <c r="DD51" s="255">
        <f>'ф 4,2 - разносить'!DJ27</f>
        <v>0</v>
      </c>
      <c r="DE51" s="255">
        <v>0</v>
      </c>
      <c r="DF51" s="256">
        <f>'ф 4,2 - разносить'!BH27</f>
        <v>0</v>
      </c>
      <c r="DG51" s="256" t="s">
        <v>10</v>
      </c>
      <c r="DH51" s="256" t="s">
        <v>10</v>
      </c>
      <c r="DI51" s="127" t="e">
        <f>#REF!+#REF!</f>
        <v>#REF!</v>
      </c>
      <c r="DJ51" s="207" t="s">
        <v>38</v>
      </c>
      <c r="DK51" s="205" t="s">
        <v>329</v>
      </c>
      <c r="DL51" s="205" t="s">
        <v>176</v>
      </c>
      <c r="DM51" s="254">
        <v>0</v>
      </c>
      <c r="DN51" s="255" t="s">
        <v>10</v>
      </c>
      <c r="DO51" s="255" t="s">
        <v>10</v>
      </c>
      <c r="DP51" s="254" t="s">
        <v>10</v>
      </c>
      <c r="DQ51" s="254" t="s">
        <v>10</v>
      </c>
      <c r="DR51" s="255" t="s">
        <v>10</v>
      </c>
      <c r="DS51" s="255">
        <f>'ф 4,2 - разносить'!BM27</f>
        <v>0</v>
      </c>
      <c r="DT51" s="255"/>
      <c r="DU51" s="255">
        <v>0</v>
      </c>
      <c r="DV51" s="256">
        <f>'ф 4,2 - разносить'!BN27</f>
        <v>0</v>
      </c>
      <c r="DW51" s="261" t="s">
        <v>10</v>
      </c>
      <c r="DX51" s="261" t="s">
        <v>10</v>
      </c>
      <c r="DY51" s="139" t="e">
        <f>#REF!+#REF!</f>
        <v>#REF!</v>
      </c>
      <c r="DZ51" s="207" t="s">
        <v>38</v>
      </c>
      <c r="EA51" s="205" t="s">
        <v>329</v>
      </c>
      <c r="EB51" s="205" t="s">
        <v>176</v>
      </c>
      <c r="EC51" s="254">
        <v>0</v>
      </c>
      <c r="ED51" s="255" t="s">
        <v>10</v>
      </c>
      <c r="EE51" s="255" t="s">
        <v>10</v>
      </c>
      <c r="EF51" s="254" t="s">
        <v>10</v>
      </c>
      <c r="EG51" s="254" t="s">
        <v>10</v>
      </c>
      <c r="EH51" s="255" t="s">
        <v>10</v>
      </c>
      <c r="EI51" s="255">
        <f>'ф 4,2 - разносить'!CK27</f>
        <v>0</v>
      </c>
      <c r="EJ51" s="255">
        <f>'ф 4,2 - разносить'!CL27</f>
        <v>0</v>
      </c>
      <c r="EK51" s="255">
        <v>0</v>
      </c>
      <c r="EL51" s="255">
        <f>'ф 4,2 - разносить'!CL27</f>
        <v>0</v>
      </c>
      <c r="EM51" s="261" t="s">
        <v>10</v>
      </c>
      <c r="EN51" s="261" t="s">
        <v>10</v>
      </c>
      <c r="EO51" s="207" t="s">
        <v>38</v>
      </c>
      <c r="EP51" s="205" t="s">
        <v>329</v>
      </c>
      <c r="EQ51" s="205" t="s">
        <v>176</v>
      </c>
      <c r="ER51" s="254">
        <v>0</v>
      </c>
      <c r="ES51" s="255" t="s">
        <v>10</v>
      </c>
      <c r="ET51" s="255" t="s">
        <v>10</v>
      </c>
      <c r="EU51" s="254" t="s">
        <v>10</v>
      </c>
      <c r="EV51" s="254" t="s">
        <v>10</v>
      </c>
      <c r="EW51" s="255" t="s">
        <v>10</v>
      </c>
      <c r="EX51" s="255">
        <f>'ф 4,2 - разносить'!CN27</f>
        <v>0</v>
      </c>
      <c r="EY51" s="255">
        <f>'ф 4,2 - разносить'!DA27</f>
        <v>0</v>
      </c>
      <c r="EZ51" s="255">
        <v>0</v>
      </c>
      <c r="FA51" s="255">
        <f>'ф 4,2 - разносить'!CO27</f>
        <v>0</v>
      </c>
      <c r="FB51" s="261" t="s">
        <v>10</v>
      </c>
      <c r="FC51" s="261" t="s">
        <v>10</v>
      </c>
      <c r="FD51" s="207" t="s">
        <v>38</v>
      </c>
      <c r="FE51" s="205" t="s">
        <v>329</v>
      </c>
      <c r="FF51" s="205" t="s">
        <v>176</v>
      </c>
      <c r="FG51" s="254">
        <v>0</v>
      </c>
      <c r="FH51" s="255" t="s">
        <v>10</v>
      </c>
      <c r="FI51" s="255" t="s">
        <v>10</v>
      </c>
      <c r="FJ51" s="254" t="s">
        <v>10</v>
      </c>
      <c r="FK51" s="254" t="s">
        <v>10</v>
      </c>
      <c r="FL51" s="255" t="s">
        <v>10</v>
      </c>
      <c r="FM51" s="255">
        <f>'ф 4,2 - разносить'!CZ27</f>
        <v>0</v>
      </c>
      <c r="FN51" s="255">
        <f>'ф 4,2 - разносить'!DM27</f>
        <v>0</v>
      </c>
      <c r="FO51" s="255">
        <v>0</v>
      </c>
      <c r="FP51" s="255">
        <f>'ф 4,2 - разносить'!DA27</f>
        <v>0</v>
      </c>
      <c r="FQ51" s="261" t="s">
        <v>10</v>
      </c>
      <c r="FR51" s="261" t="s">
        <v>10</v>
      </c>
      <c r="FS51" s="207" t="s">
        <v>38</v>
      </c>
      <c r="FT51" s="205" t="s">
        <v>329</v>
      </c>
      <c r="FU51" s="205" t="s">
        <v>176</v>
      </c>
      <c r="FV51" s="254">
        <v>0</v>
      </c>
      <c r="FW51" s="255" t="s">
        <v>10</v>
      </c>
      <c r="FX51" s="255" t="s">
        <v>10</v>
      </c>
      <c r="FY51" s="254" t="s">
        <v>10</v>
      </c>
      <c r="FZ51" s="254" t="s">
        <v>10</v>
      </c>
      <c r="GA51" s="255" t="s">
        <v>10</v>
      </c>
      <c r="GB51" s="255">
        <f>'ф 4,2 - разносить'!CH27</f>
        <v>0</v>
      </c>
      <c r="GC51" s="255">
        <v>0</v>
      </c>
      <c r="GD51" s="255">
        <f>'ф 4,2 - разносить'!CI27</f>
        <v>0</v>
      </c>
      <c r="GE51" s="261" t="s">
        <v>10</v>
      </c>
      <c r="GF51" s="261" t="s">
        <v>10</v>
      </c>
    </row>
    <row r="52" spans="1:188" ht="22.5" customHeight="1">
      <c r="A52" s="207" t="s">
        <v>393</v>
      </c>
      <c r="B52" s="205" t="s">
        <v>330</v>
      </c>
      <c r="C52" s="205" t="s">
        <v>177</v>
      </c>
      <c r="D52" s="269">
        <f t="shared" si="0"/>
        <v>0</v>
      </c>
      <c r="E52" s="270" t="s">
        <v>10</v>
      </c>
      <c r="F52" s="270" t="s">
        <v>10</v>
      </c>
      <c r="G52" s="269" t="s">
        <v>10</v>
      </c>
      <c r="H52" s="269" t="s">
        <v>10</v>
      </c>
      <c r="I52" s="270" t="s">
        <v>10</v>
      </c>
      <c r="J52" s="269">
        <f aca="true" t="shared" si="5" ref="J52:J59">AA52+AQ52+BG52+BW52+CM52+DC52+DS52+EI52+EX52+FM52+GB52</f>
        <v>0</v>
      </c>
      <c r="K52" s="269" t="e">
        <f>AB52+AR52+BH52+BX52+CN52+DD52+DT52+EJ52+EY52+FN52+#REF!</f>
        <v>#REF!</v>
      </c>
      <c r="L52" s="269">
        <f t="shared" si="4"/>
        <v>0</v>
      </c>
      <c r="M52" s="269">
        <f t="shared" si="2"/>
        <v>0</v>
      </c>
      <c r="N52" s="271" t="s">
        <v>10</v>
      </c>
      <c r="O52" s="271" t="s">
        <v>10</v>
      </c>
      <c r="P52" s="127" t="e">
        <f>#REF!+#REF!</f>
        <v>#REF!</v>
      </c>
      <c r="Q52" s="127"/>
      <c r="R52" s="207" t="s">
        <v>393</v>
      </c>
      <c r="S52" s="205" t="s">
        <v>330</v>
      </c>
      <c r="T52" s="205" t="s">
        <v>177</v>
      </c>
      <c r="U52" s="254">
        <v>0</v>
      </c>
      <c r="V52" s="255" t="s">
        <v>10</v>
      </c>
      <c r="W52" s="255" t="s">
        <v>10</v>
      </c>
      <c r="X52" s="255" t="s">
        <v>10</v>
      </c>
      <c r="Y52" s="255" t="s">
        <v>10</v>
      </c>
      <c r="Z52" s="255" t="s">
        <v>10</v>
      </c>
      <c r="AA52" s="255">
        <f>'ф 4,2 - разносить'!AC28</f>
        <v>0</v>
      </c>
      <c r="AB52" s="255" t="e">
        <f>#REF!+#REF!</f>
        <v>#REF!</v>
      </c>
      <c r="AC52" s="255">
        <v>0</v>
      </c>
      <c r="AD52" s="255">
        <f>'ф 4,2 - разносить'!AD28</f>
        <v>0</v>
      </c>
      <c r="AE52" s="256" t="s">
        <v>10</v>
      </c>
      <c r="AF52" s="256" t="s">
        <v>10</v>
      </c>
      <c r="AG52" s="127" t="e">
        <f>#REF!+#REF!</f>
        <v>#REF!</v>
      </c>
      <c r="AH52" s="207" t="s">
        <v>393</v>
      </c>
      <c r="AI52" s="205" t="s">
        <v>330</v>
      </c>
      <c r="AJ52" s="205" t="s">
        <v>177</v>
      </c>
      <c r="AK52" s="254">
        <v>0</v>
      </c>
      <c r="AL52" s="255" t="s">
        <v>10</v>
      </c>
      <c r="AM52" s="255" t="s">
        <v>10</v>
      </c>
      <c r="AN52" s="254" t="s">
        <v>10</v>
      </c>
      <c r="AO52" s="254" t="s">
        <v>10</v>
      </c>
      <c r="AP52" s="255" t="s">
        <v>10</v>
      </c>
      <c r="AQ52" s="255">
        <f>'ф 4,2 - разносить'!AX28</f>
        <v>0</v>
      </c>
      <c r="AR52" s="255">
        <f>'ф 4,2 - разносить'!AY28</f>
        <v>0</v>
      </c>
      <c r="AS52" s="255">
        <v>0</v>
      </c>
      <c r="AT52" s="255">
        <f>'ф 4,2 - разносить'!AY28</f>
        <v>0</v>
      </c>
      <c r="AU52" s="256" t="s">
        <v>10</v>
      </c>
      <c r="AV52" s="256" t="s">
        <v>10</v>
      </c>
      <c r="AW52" s="127" t="e">
        <f>#REF!+#REF!</f>
        <v>#REF!</v>
      </c>
      <c r="AX52" s="207" t="s">
        <v>393</v>
      </c>
      <c r="AY52" s="205" t="s">
        <v>330</v>
      </c>
      <c r="AZ52" s="205" t="s">
        <v>177</v>
      </c>
      <c r="BA52" s="254">
        <v>0</v>
      </c>
      <c r="BB52" s="255" t="s">
        <v>10</v>
      </c>
      <c r="BC52" s="255" t="s">
        <v>10</v>
      </c>
      <c r="BD52" s="254" t="s">
        <v>10</v>
      </c>
      <c r="BE52" s="254" t="s">
        <v>10</v>
      </c>
      <c r="BF52" s="255" t="s">
        <v>10</v>
      </c>
      <c r="BG52" s="255">
        <f>'ф 4,2 - разносить'!BA28</f>
        <v>0</v>
      </c>
      <c r="BH52" s="255" t="e">
        <f>#REF!+#REF!</f>
        <v>#REF!</v>
      </c>
      <c r="BI52" s="255">
        <v>0</v>
      </c>
      <c r="BJ52" s="255">
        <f>'ф 4,2 - разносить'!BB28</f>
        <v>0</v>
      </c>
      <c r="BK52" s="256" t="s">
        <v>10</v>
      </c>
      <c r="BL52" s="256" t="s">
        <v>10</v>
      </c>
      <c r="BM52" s="127" t="e">
        <f>#REF!+#REF!</f>
        <v>#REF!</v>
      </c>
      <c r="BN52" s="207" t="s">
        <v>393</v>
      </c>
      <c r="BO52" s="205" t="s">
        <v>330</v>
      </c>
      <c r="BP52" s="205" t="s">
        <v>177</v>
      </c>
      <c r="BQ52" s="254">
        <v>0</v>
      </c>
      <c r="BR52" s="255" t="s">
        <v>10</v>
      </c>
      <c r="BS52" s="255" t="s">
        <v>10</v>
      </c>
      <c r="BT52" s="254" t="s">
        <v>10</v>
      </c>
      <c r="BU52" s="254" t="s">
        <v>10</v>
      </c>
      <c r="BV52" s="255" t="s">
        <v>10</v>
      </c>
      <c r="BW52" s="255">
        <f>'ф 4,2 - разносить'!BD28</f>
        <v>0</v>
      </c>
      <c r="BX52" s="255" t="e">
        <f>#REF!+#REF!</f>
        <v>#REF!</v>
      </c>
      <c r="BY52" s="255">
        <v>0</v>
      </c>
      <c r="BZ52" s="255">
        <f>'ф 4,2 - разносить'!BE28</f>
        <v>0</v>
      </c>
      <c r="CA52" s="256" t="s">
        <v>10</v>
      </c>
      <c r="CB52" s="256" t="s">
        <v>10</v>
      </c>
      <c r="CC52" s="127" t="e">
        <f>#REF!+#REF!</f>
        <v>#REF!</v>
      </c>
      <c r="CD52" s="207" t="s">
        <v>393</v>
      </c>
      <c r="CE52" s="205" t="s">
        <v>330</v>
      </c>
      <c r="CF52" s="205" t="s">
        <v>177</v>
      </c>
      <c r="CG52" s="254">
        <v>0</v>
      </c>
      <c r="CH52" s="255" t="s">
        <v>10</v>
      </c>
      <c r="CI52" s="255" t="s">
        <v>10</v>
      </c>
      <c r="CJ52" s="254" t="s">
        <v>10</v>
      </c>
      <c r="CK52" s="254" t="s">
        <v>10</v>
      </c>
      <c r="CL52" s="255" t="s">
        <v>10</v>
      </c>
      <c r="CM52" s="255">
        <f>'ф 4,2 - разносить'!BJ28</f>
        <v>0</v>
      </c>
      <c r="CN52" s="255" t="e">
        <f>#REF!+#REF!</f>
        <v>#REF!</v>
      </c>
      <c r="CO52" s="255">
        <v>0</v>
      </c>
      <c r="CP52" s="255">
        <f>'ф 4,2 - разносить'!BK28</f>
        <v>0</v>
      </c>
      <c r="CQ52" s="256" t="s">
        <v>10</v>
      </c>
      <c r="CR52" s="256" t="s">
        <v>10</v>
      </c>
      <c r="CS52" s="127" t="e">
        <f>#REF!+#REF!</f>
        <v>#REF!</v>
      </c>
      <c r="CT52" s="207" t="s">
        <v>393</v>
      </c>
      <c r="CU52" s="205" t="s">
        <v>330</v>
      </c>
      <c r="CV52" s="205" t="s">
        <v>177</v>
      </c>
      <c r="CW52" s="254">
        <v>0</v>
      </c>
      <c r="CX52" s="255" t="s">
        <v>10</v>
      </c>
      <c r="CY52" s="255" t="s">
        <v>10</v>
      </c>
      <c r="CZ52" s="254" t="s">
        <v>10</v>
      </c>
      <c r="DA52" s="254" t="s">
        <v>10</v>
      </c>
      <c r="DB52" s="255" t="s">
        <v>10</v>
      </c>
      <c r="DC52" s="255">
        <f>'ф 4,2 - разносить'!BG28</f>
        <v>0</v>
      </c>
      <c r="DD52" s="255">
        <f>'ф 4,2 - разносить'!DJ28</f>
        <v>0</v>
      </c>
      <c r="DE52" s="255">
        <v>0</v>
      </c>
      <c r="DF52" s="256">
        <f>'ф 4,2 - разносить'!BH28</f>
        <v>0</v>
      </c>
      <c r="DG52" s="256" t="s">
        <v>10</v>
      </c>
      <c r="DH52" s="256" t="s">
        <v>10</v>
      </c>
      <c r="DI52" s="127" t="e">
        <f>#REF!+#REF!</f>
        <v>#REF!</v>
      </c>
      <c r="DJ52" s="207" t="s">
        <v>393</v>
      </c>
      <c r="DK52" s="205" t="s">
        <v>330</v>
      </c>
      <c r="DL52" s="205" t="s">
        <v>177</v>
      </c>
      <c r="DM52" s="254">
        <v>0</v>
      </c>
      <c r="DN52" s="255" t="s">
        <v>10</v>
      </c>
      <c r="DO52" s="255" t="s">
        <v>10</v>
      </c>
      <c r="DP52" s="254" t="s">
        <v>10</v>
      </c>
      <c r="DQ52" s="254" t="s">
        <v>10</v>
      </c>
      <c r="DR52" s="255" t="s">
        <v>10</v>
      </c>
      <c r="DS52" s="255">
        <f>'ф 4,2 - разносить'!BM28</f>
        <v>0</v>
      </c>
      <c r="DT52" s="255"/>
      <c r="DU52" s="255">
        <v>0</v>
      </c>
      <c r="DV52" s="256">
        <f>'ф 4,2 - разносить'!BN28</f>
        <v>0</v>
      </c>
      <c r="DW52" s="261" t="s">
        <v>10</v>
      </c>
      <c r="DX52" s="261" t="s">
        <v>10</v>
      </c>
      <c r="DY52" s="139" t="e">
        <f>#REF!+#REF!</f>
        <v>#REF!</v>
      </c>
      <c r="DZ52" s="207" t="s">
        <v>393</v>
      </c>
      <c r="EA52" s="205" t="s">
        <v>330</v>
      </c>
      <c r="EB52" s="205" t="s">
        <v>177</v>
      </c>
      <c r="EC52" s="254">
        <v>0</v>
      </c>
      <c r="ED52" s="255" t="s">
        <v>10</v>
      </c>
      <c r="EE52" s="255" t="s">
        <v>10</v>
      </c>
      <c r="EF52" s="254" t="s">
        <v>10</v>
      </c>
      <c r="EG52" s="254" t="s">
        <v>10</v>
      </c>
      <c r="EH52" s="255" t="s">
        <v>10</v>
      </c>
      <c r="EI52" s="255">
        <f>'ф 4,2 - разносить'!CK28</f>
        <v>0</v>
      </c>
      <c r="EJ52" s="255">
        <f>'ф 4,2 - разносить'!CL28</f>
        <v>0</v>
      </c>
      <c r="EK52" s="255">
        <v>0</v>
      </c>
      <c r="EL52" s="255">
        <f>'ф 4,2 - разносить'!CL28</f>
        <v>0</v>
      </c>
      <c r="EM52" s="261" t="s">
        <v>10</v>
      </c>
      <c r="EN52" s="261" t="s">
        <v>10</v>
      </c>
      <c r="EO52" s="207" t="s">
        <v>393</v>
      </c>
      <c r="EP52" s="205" t="s">
        <v>330</v>
      </c>
      <c r="EQ52" s="205" t="s">
        <v>177</v>
      </c>
      <c r="ER52" s="254">
        <v>0</v>
      </c>
      <c r="ES52" s="255" t="s">
        <v>10</v>
      </c>
      <c r="ET52" s="255" t="s">
        <v>10</v>
      </c>
      <c r="EU52" s="254" t="s">
        <v>10</v>
      </c>
      <c r="EV52" s="254" t="s">
        <v>10</v>
      </c>
      <c r="EW52" s="255" t="s">
        <v>10</v>
      </c>
      <c r="EX52" s="255">
        <f>'ф 4,2 - разносить'!CN28</f>
        <v>0</v>
      </c>
      <c r="EY52" s="255">
        <f>'ф 4,2 - разносить'!DA28</f>
        <v>0</v>
      </c>
      <c r="EZ52" s="255">
        <v>0</v>
      </c>
      <c r="FA52" s="255">
        <f>'ф 4,2 - разносить'!CO28</f>
        <v>0</v>
      </c>
      <c r="FB52" s="261" t="s">
        <v>10</v>
      </c>
      <c r="FC52" s="261" t="s">
        <v>10</v>
      </c>
      <c r="FD52" s="207" t="s">
        <v>393</v>
      </c>
      <c r="FE52" s="205" t="s">
        <v>330</v>
      </c>
      <c r="FF52" s="205" t="s">
        <v>177</v>
      </c>
      <c r="FG52" s="254">
        <v>0</v>
      </c>
      <c r="FH52" s="255" t="s">
        <v>10</v>
      </c>
      <c r="FI52" s="255" t="s">
        <v>10</v>
      </c>
      <c r="FJ52" s="254" t="s">
        <v>10</v>
      </c>
      <c r="FK52" s="254" t="s">
        <v>10</v>
      </c>
      <c r="FL52" s="255" t="s">
        <v>10</v>
      </c>
      <c r="FM52" s="255">
        <f>'ф 4,2 - разносить'!CZ28</f>
        <v>0</v>
      </c>
      <c r="FN52" s="255">
        <f>'ф 4,2 - разносить'!DM28</f>
        <v>0</v>
      </c>
      <c r="FO52" s="255">
        <v>0</v>
      </c>
      <c r="FP52" s="255">
        <f>'ф 4,2 - разносить'!DA28</f>
        <v>0</v>
      </c>
      <c r="FQ52" s="261" t="s">
        <v>10</v>
      </c>
      <c r="FR52" s="261" t="s">
        <v>10</v>
      </c>
      <c r="FS52" s="207" t="s">
        <v>393</v>
      </c>
      <c r="FT52" s="205" t="s">
        <v>330</v>
      </c>
      <c r="FU52" s="205" t="s">
        <v>177</v>
      </c>
      <c r="FV52" s="254">
        <v>0</v>
      </c>
      <c r="FW52" s="255" t="s">
        <v>10</v>
      </c>
      <c r="FX52" s="255" t="s">
        <v>10</v>
      </c>
      <c r="FY52" s="254" t="s">
        <v>10</v>
      </c>
      <c r="FZ52" s="254" t="s">
        <v>10</v>
      </c>
      <c r="GA52" s="255" t="s">
        <v>10</v>
      </c>
      <c r="GB52" s="255">
        <f>'ф 4,2 - разносить'!CH28</f>
        <v>0</v>
      </c>
      <c r="GC52" s="255">
        <v>0</v>
      </c>
      <c r="GD52" s="255">
        <f>'ф 4,2 - разносить'!CI28</f>
        <v>0</v>
      </c>
      <c r="GE52" s="261" t="s">
        <v>10</v>
      </c>
      <c r="GF52" s="261" t="s">
        <v>10</v>
      </c>
    </row>
    <row r="53" spans="1:188" ht="18.75" customHeight="1">
      <c r="A53" s="207" t="s">
        <v>40</v>
      </c>
      <c r="B53" s="205" t="s">
        <v>331</v>
      </c>
      <c r="C53" s="205" t="s">
        <v>178</v>
      </c>
      <c r="D53" s="269">
        <f t="shared" si="0"/>
        <v>0</v>
      </c>
      <c r="E53" s="270" t="s">
        <v>10</v>
      </c>
      <c r="F53" s="270" t="s">
        <v>10</v>
      </c>
      <c r="G53" s="269" t="s">
        <v>10</v>
      </c>
      <c r="H53" s="269" t="s">
        <v>10</v>
      </c>
      <c r="I53" s="270" t="s">
        <v>10</v>
      </c>
      <c r="J53" s="269">
        <f t="shared" si="5"/>
        <v>0</v>
      </c>
      <c r="K53" s="269" t="e">
        <f>AB53+AR53+BH53+BX53+CN53+DD53+DT53+EJ53+EY53+FN53+#REF!</f>
        <v>#REF!</v>
      </c>
      <c r="L53" s="269">
        <f t="shared" si="4"/>
        <v>0</v>
      </c>
      <c r="M53" s="269">
        <f t="shared" si="2"/>
        <v>0</v>
      </c>
      <c r="N53" s="271" t="s">
        <v>10</v>
      </c>
      <c r="O53" s="271" t="s">
        <v>10</v>
      </c>
      <c r="P53" s="127" t="e">
        <f>#REF!+#REF!</f>
        <v>#REF!</v>
      </c>
      <c r="Q53" s="127"/>
      <c r="R53" s="207" t="s">
        <v>40</v>
      </c>
      <c r="S53" s="205" t="s">
        <v>331</v>
      </c>
      <c r="T53" s="205" t="s">
        <v>178</v>
      </c>
      <c r="U53" s="254">
        <v>0</v>
      </c>
      <c r="V53" s="255" t="s">
        <v>10</v>
      </c>
      <c r="W53" s="255" t="s">
        <v>10</v>
      </c>
      <c r="X53" s="255" t="s">
        <v>10</v>
      </c>
      <c r="Y53" s="255" t="s">
        <v>10</v>
      </c>
      <c r="Z53" s="255" t="s">
        <v>10</v>
      </c>
      <c r="AA53" s="255">
        <f>'ф 4,2 - разносить'!AC29</f>
        <v>0</v>
      </c>
      <c r="AB53" s="255" t="e">
        <f>#REF!+#REF!</f>
        <v>#REF!</v>
      </c>
      <c r="AC53" s="255">
        <v>0</v>
      </c>
      <c r="AD53" s="255">
        <f>'ф 4,2 - разносить'!AD29</f>
        <v>0</v>
      </c>
      <c r="AE53" s="256" t="s">
        <v>10</v>
      </c>
      <c r="AF53" s="256" t="s">
        <v>10</v>
      </c>
      <c r="AG53" s="127" t="e">
        <f>#REF!+#REF!</f>
        <v>#REF!</v>
      </c>
      <c r="AH53" s="207" t="s">
        <v>40</v>
      </c>
      <c r="AI53" s="205" t="s">
        <v>331</v>
      </c>
      <c r="AJ53" s="205" t="s">
        <v>178</v>
      </c>
      <c r="AK53" s="254">
        <v>0</v>
      </c>
      <c r="AL53" s="255" t="s">
        <v>10</v>
      </c>
      <c r="AM53" s="255" t="s">
        <v>10</v>
      </c>
      <c r="AN53" s="254" t="s">
        <v>10</v>
      </c>
      <c r="AO53" s="254" t="s">
        <v>10</v>
      </c>
      <c r="AP53" s="255" t="s">
        <v>10</v>
      </c>
      <c r="AQ53" s="255">
        <f>'ф 4,2 - разносить'!AX29</f>
        <v>0</v>
      </c>
      <c r="AR53" s="255">
        <f>'ф 4,2 - разносить'!AY29</f>
        <v>0</v>
      </c>
      <c r="AS53" s="255">
        <v>0</v>
      </c>
      <c r="AT53" s="255">
        <f>'ф 4,2 - разносить'!AY29</f>
        <v>0</v>
      </c>
      <c r="AU53" s="256" t="s">
        <v>10</v>
      </c>
      <c r="AV53" s="256" t="s">
        <v>10</v>
      </c>
      <c r="AW53" s="127" t="e">
        <f>#REF!+#REF!</f>
        <v>#REF!</v>
      </c>
      <c r="AX53" s="207" t="s">
        <v>40</v>
      </c>
      <c r="AY53" s="205" t="s">
        <v>331</v>
      </c>
      <c r="AZ53" s="205" t="s">
        <v>178</v>
      </c>
      <c r="BA53" s="254">
        <v>0</v>
      </c>
      <c r="BB53" s="255" t="s">
        <v>10</v>
      </c>
      <c r="BC53" s="255" t="s">
        <v>10</v>
      </c>
      <c r="BD53" s="254" t="s">
        <v>10</v>
      </c>
      <c r="BE53" s="254" t="s">
        <v>10</v>
      </c>
      <c r="BF53" s="255" t="s">
        <v>10</v>
      </c>
      <c r="BG53" s="255">
        <f>'ф 4,2 - разносить'!BA29</f>
        <v>0</v>
      </c>
      <c r="BH53" s="255" t="e">
        <f>#REF!+#REF!</f>
        <v>#REF!</v>
      </c>
      <c r="BI53" s="255">
        <v>0</v>
      </c>
      <c r="BJ53" s="255">
        <f>'ф 4,2 - разносить'!BB29</f>
        <v>0</v>
      </c>
      <c r="BK53" s="256" t="s">
        <v>10</v>
      </c>
      <c r="BL53" s="256" t="s">
        <v>10</v>
      </c>
      <c r="BM53" s="127" t="e">
        <f>#REF!+#REF!</f>
        <v>#REF!</v>
      </c>
      <c r="BN53" s="207" t="s">
        <v>40</v>
      </c>
      <c r="BO53" s="205" t="s">
        <v>331</v>
      </c>
      <c r="BP53" s="205" t="s">
        <v>178</v>
      </c>
      <c r="BQ53" s="254">
        <v>0</v>
      </c>
      <c r="BR53" s="255" t="s">
        <v>10</v>
      </c>
      <c r="BS53" s="255" t="s">
        <v>10</v>
      </c>
      <c r="BT53" s="254" t="s">
        <v>10</v>
      </c>
      <c r="BU53" s="254" t="s">
        <v>10</v>
      </c>
      <c r="BV53" s="255" t="s">
        <v>10</v>
      </c>
      <c r="BW53" s="255">
        <f>'ф 4,2 - разносить'!BD29</f>
        <v>0</v>
      </c>
      <c r="BX53" s="255" t="e">
        <f>#REF!+#REF!</f>
        <v>#REF!</v>
      </c>
      <c r="BY53" s="255">
        <v>0</v>
      </c>
      <c r="BZ53" s="255">
        <f>'ф 4,2 - разносить'!BE29</f>
        <v>0</v>
      </c>
      <c r="CA53" s="256" t="s">
        <v>10</v>
      </c>
      <c r="CB53" s="256" t="s">
        <v>10</v>
      </c>
      <c r="CC53" s="127" t="e">
        <f>#REF!+#REF!</f>
        <v>#REF!</v>
      </c>
      <c r="CD53" s="207" t="s">
        <v>40</v>
      </c>
      <c r="CE53" s="205" t="s">
        <v>331</v>
      </c>
      <c r="CF53" s="205" t="s">
        <v>178</v>
      </c>
      <c r="CG53" s="254">
        <v>0</v>
      </c>
      <c r="CH53" s="255" t="s">
        <v>10</v>
      </c>
      <c r="CI53" s="255" t="s">
        <v>10</v>
      </c>
      <c r="CJ53" s="254" t="s">
        <v>10</v>
      </c>
      <c r="CK53" s="254" t="s">
        <v>10</v>
      </c>
      <c r="CL53" s="255" t="s">
        <v>10</v>
      </c>
      <c r="CM53" s="255">
        <f>'ф 4,2 - разносить'!BJ29</f>
        <v>0</v>
      </c>
      <c r="CN53" s="255" t="e">
        <f>#REF!+#REF!</f>
        <v>#REF!</v>
      </c>
      <c r="CO53" s="255">
        <v>0</v>
      </c>
      <c r="CP53" s="255">
        <f>'ф 4,2 - разносить'!BK29</f>
        <v>0</v>
      </c>
      <c r="CQ53" s="256" t="s">
        <v>10</v>
      </c>
      <c r="CR53" s="256" t="s">
        <v>10</v>
      </c>
      <c r="CS53" s="127" t="e">
        <f>#REF!+#REF!</f>
        <v>#REF!</v>
      </c>
      <c r="CT53" s="207" t="s">
        <v>40</v>
      </c>
      <c r="CU53" s="205" t="s">
        <v>331</v>
      </c>
      <c r="CV53" s="205" t="s">
        <v>178</v>
      </c>
      <c r="CW53" s="254">
        <v>0</v>
      </c>
      <c r="CX53" s="255" t="s">
        <v>10</v>
      </c>
      <c r="CY53" s="255" t="s">
        <v>10</v>
      </c>
      <c r="CZ53" s="254" t="s">
        <v>10</v>
      </c>
      <c r="DA53" s="254" t="s">
        <v>10</v>
      </c>
      <c r="DB53" s="255" t="s">
        <v>10</v>
      </c>
      <c r="DC53" s="255">
        <f>'ф 4,2 - разносить'!BG29</f>
        <v>0</v>
      </c>
      <c r="DD53" s="255">
        <f>'ф 4,2 - разносить'!DJ29</f>
        <v>0</v>
      </c>
      <c r="DE53" s="255">
        <v>0</v>
      </c>
      <c r="DF53" s="256">
        <f>'ф 4,2 - разносить'!BH29</f>
        <v>0</v>
      </c>
      <c r="DG53" s="256" t="s">
        <v>10</v>
      </c>
      <c r="DH53" s="256" t="s">
        <v>10</v>
      </c>
      <c r="DI53" s="127" t="e">
        <f>#REF!+#REF!</f>
        <v>#REF!</v>
      </c>
      <c r="DJ53" s="207" t="s">
        <v>40</v>
      </c>
      <c r="DK53" s="205" t="s">
        <v>331</v>
      </c>
      <c r="DL53" s="205" t="s">
        <v>178</v>
      </c>
      <c r="DM53" s="254">
        <v>0</v>
      </c>
      <c r="DN53" s="255" t="s">
        <v>10</v>
      </c>
      <c r="DO53" s="255" t="s">
        <v>10</v>
      </c>
      <c r="DP53" s="254" t="s">
        <v>10</v>
      </c>
      <c r="DQ53" s="254" t="s">
        <v>10</v>
      </c>
      <c r="DR53" s="255" t="s">
        <v>10</v>
      </c>
      <c r="DS53" s="255">
        <f>'ф 4,2 - разносить'!BM29</f>
        <v>0</v>
      </c>
      <c r="DT53" s="255"/>
      <c r="DU53" s="255">
        <v>0</v>
      </c>
      <c r="DV53" s="256">
        <f>'ф 4,2 - разносить'!BN29</f>
        <v>0</v>
      </c>
      <c r="DW53" s="261" t="s">
        <v>10</v>
      </c>
      <c r="DX53" s="261" t="s">
        <v>10</v>
      </c>
      <c r="DY53" s="139" t="e">
        <f>#REF!+#REF!</f>
        <v>#REF!</v>
      </c>
      <c r="DZ53" s="207" t="s">
        <v>40</v>
      </c>
      <c r="EA53" s="205" t="s">
        <v>331</v>
      </c>
      <c r="EB53" s="205" t="s">
        <v>178</v>
      </c>
      <c r="EC53" s="254">
        <v>0</v>
      </c>
      <c r="ED53" s="255" t="s">
        <v>10</v>
      </c>
      <c r="EE53" s="255" t="s">
        <v>10</v>
      </c>
      <c r="EF53" s="254" t="s">
        <v>10</v>
      </c>
      <c r="EG53" s="254" t="s">
        <v>10</v>
      </c>
      <c r="EH53" s="255" t="s">
        <v>10</v>
      </c>
      <c r="EI53" s="255">
        <f>'ф 4,2 - разносить'!CK29</f>
        <v>0</v>
      </c>
      <c r="EJ53" s="255">
        <f>'ф 4,2 - разносить'!CL29</f>
        <v>0</v>
      </c>
      <c r="EK53" s="255">
        <v>0</v>
      </c>
      <c r="EL53" s="255">
        <f>'ф 4,2 - разносить'!CL29</f>
        <v>0</v>
      </c>
      <c r="EM53" s="261" t="s">
        <v>10</v>
      </c>
      <c r="EN53" s="261" t="s">
        <v>10</v>
      </c>
      <c r="EO53" s="207" t="s">
        <v>40</v>
      </c>
      <c r="EP53" s="205" t="s">
        <v>331</v>
      </c>
      <c r="EQ53" s="205" t="s">
        <v>178</v>
      </c>
      <c r="ER53" s="254">
        <v>0</v>
      </c>
      <c r="ES53" s="255" t="s">
        <v>10</v>
      </c>
      <c r="ET53" s="255" t="s">
        <v>10</v>
      </c>
      <c r="EU53" s="254" t="s">
        <v>10</v>
      </c>
      <c r="EV53" s="254" t="s">
        <v>10</v>
      </c>
      <c r="EW53" s="255" t="s">
        <v>10</v>
      </c>
      <c r="EX53" s="255">
        <f>'ф 4,2 - разносить'!CN29</f>
        <v>0</v>
      </c>
      <c r="EY53" s="255">
        <f>'ф 4,2 - разносить'!DA29</f>
        <v>0</v>
      </c>
      <c r="EZ53" s="255">
        <v>0</v>
      </c>
      <c r="FA53" s="255">
        <f>'ф 4,2 - разносить'!CO29</f>
        <v>0</v>
      </c>
      <c r="FB53" s="261" t="s">
        <v>10</v>
      </c>
      <c r="FC53" s="261" t="s">
        <v>10</v>
      </c>
      <c r="FD53" s="207" t="s">
        <v>40</v>
      </c>
      <c r="FE53" s="205" t="s">
        <v>331</v>
      </c>
      <c r="FF53" s="205" t="s">
        <v>178</v>
      </c>
      <c r="FG53" s="254">
        <v>0</v>
      </c>
      <c r="FH53" s="255" t="s">
        <v>10</v>
      </c>
      <c r="FI53" s="255" t="s">
        <v>10</v>
      </c>
      <c r="FJ53" s="254" t="s">
        <v>10</v>
      </c>
      <c r="FK53" s="254" t="s">
        <v>10</v>
      </c>
      <c r="FL53" s="255" t="s">
        <v>10</v>
      </c>
      <c r="FM53" s="255">
        <f>'ф 4,2 - разносить'!CZ29</f>
        <v>0</v>
      </c>
      <c r="FN53" s="255">
        <f>'ф 4,2 - разносить'!DM29</f>
        <v>0</v>
      </c>
      <c r="FO53" s="255">
        <v>0</v>
      </c>
      <c r="FP53" s="255">
        <f>'ф 4,2 - разносить'!DA29</f>
        <v>0</v>
      </c>
      <c r="FQ53" s="261" t="s">
        <v>10</v>
      </c>
      <c r="FR53" s="261" t="s">
        <v>10</v>
      </c>
      <c r="FS53" s="207" t="s">
        <v>40</v>
      </c>
      <c r="FT53" s="205" t="s">
        <v>331</v>
      </c>
      <c r="FU53" s="205" t="s">
        <v>178</v>
      </c>
      <c r="FV53" s="254">
        <v>0</v>
      </c>
      <c r="FW53" s="255" t="s">
        <v>10</v>
      </c>
      <c r="FX53" s="255" t="s">
        <v>10</v>
      </c>
      <c r="FY53" s="254" t="s">
        <v>10</v>
      </c>
      <c r="FZ53" s="254" t="s">
        <v>10</v>
      </c>
      <c r="GA53" s="255" t="s">
        <v>10</v>
      </c>
      <c r="GB53" s="255">
        <f>'ф 4,2 - разносить'!CH29</f>
        <v>0</v>
      </c>
      <c r="GC53" s="255">
        <v>0</v>
      </c>
      <c r="GD53" s="255">
        <f>'ф 4,2 - разносить'!CI29</f>
        <v>0</v>
      </c>
      <c r="GE53" s="261" t="s">
        <v>10</v>
      </c>
      <c r="GF53" s="261" t="s">
        <v>10</v>
      </c>
    </row>
    <row r="54" spans="1:188" ht="18" customHeight="1">
      <c r="A54" s="207" t="s">
        <v>41</v>
      </c>
      <c r="B54" s="205" t="s">
        <v>332</v>
      </c>
      <c r="C54" s="205" t="s">
        <v>179</v>
      </c>
      <c r="D54" s="269">
        <f t="shared" si="0"/>
        <v>0</v>
      </c>
      <c r="E54" s="270" t="s">
        <v>10</v>
      </c>
      <c r="F54" s="270" t="s">
        <v>10</v>
      </c>
      <c r="G54" s="269" t="s">
        <v>10</v>
      </c>
      <c r="H54" s="269" t="s">
        <v>10</v>
      </c>
      <c r="I54" s="270" t="s">
        <v>10</v>
      </c>
      <c r="J54" s="269">
        <f t="shared" si="5"/>
        <v>0</v>
      </c>
      <c r="K54" s="269" t="e">
        <f>AB54+AR54+BH54+BX54+CN54+DD54+DT54+EJ54+EY54+FN54+#REF!</f>
        <v>#REF!</v>
      </c>
      <c r="L54" s="269">
        <f t="shared" si="4"/>
        <v>0</v>
      </c>
      <c r="M54" s="269">
        <f t="shared" si="2"/>
        <v>0</v>
      </c>
      <c r="N54" s="271" t="s">
        <v>10</v>
      </c>
      <c r="O54" s="271" t="s">
        <v>10</v>
      </c>
      <c r="P54" s="127" t="e">
        <f>#REF!+#REF!</f>
        <v>#REF!</v>
      </c>
      <c r="Q54" s="127"/>
      <c r="R54" s="207" t="s">
        <v>41</v>
      </c>
      <c r="S54" s="205" t="s">
        <v>332</v>
      </c>
      <c r="T54" s="205" t="s">
        <v>179</v>
      </c>
      <c r="U54" s="254">
        <v>0</v>
      </c>
      <c r="V54" s="255" t="s">
        <v>10</v>
      </c>
      <c r="W54" s="255" t="s">
        <v>10</v>
      </c>
      <c r="X54" s="255" t="s">
        <v>10</v>
      </c>
      <c r="Y54" s="255" t="s">
        <v>10</v>
      </c>
      <c r="Z54" s="255" t="s">
        <v>10</v>
      </c>
      <c r="AA54" s="255">
        <f>'ф 4,2 - разносить'!AC30</f>
        <v>0</v>
      </c>
      <c r="AB54" s="255" t="e">
        <f>#REF!+#REF!</f>
        <v>#REF!</v>
      </c>
      <c r="AC54" s="255">
        <v>0</v>
      </c>
      <c r="AD54" s="255">
        <f>'ф 4,2 - разносить'!AD30</f>
        <v>0</v>
      </c>
      <c r="AE54" s="256" t="s">
        <v>10</v>
      </c>
      <c r="AF54" s="256" t="s">
        <v>10</v>
      </c>
      <c r="AG54" s="127" t="e">
        <f>#REF!+#REF!</f>
        <v>#REF!</v>
      </c>
      <c r="AH54" s="207" t="s">
        <v>41</v>
      </c>
      <c r="AI54" s="205" t="s">
        <v>332</v>
      </c>
      <c r="AJ54" s="205" t="s">
        <v>179</v>
      </c>
      <c r="AK54" s="254">
        <v>0</v>
      </c>
      <c r="AL54" s="255" t="s">
        <v>10</v>
      </c>
      <c r="AM54" s="255" t="s">
        <v>10</v>
      </c>
      <c r="AN54" s="254" t="s">
        <v>10</v>
      </c>
      <c r="AO54" s="254" t="s">
        <v>10</v>
      </c>
      <c r="AP54" s="255" t="s">
        <v>10</v>
      </c>
      <c r="AQ54" s="255">
        <f>'ф 4,2 - разносить'!AX30</f>
        <v>0</v>
      </c>
      <c r="AR54" s="255">
        <f>'ф 4,2 - разносить'!AY30</f>
        <v>0</v>
      </c>
      <c r="AS54" s="255">
        <v>0</v>
      </c>
      <c r="AT54" s="255">
        <f>'ф 4,2 - разносить'!AY30</f>
        <v>0</v>
      </c>
      <c r="AU54" s="256" t="s">
        <v>10</v>
      </c>
      <c r="AV54" s="256" t="s">
        <v>10</v>
      </c>
      <c r="AW54" s="127" t="e">
        <f>#REF!+#REF!</f>
        <v>#REF!</v>
      </c>
      <c r="AX54" s="207" t="s">
        <v>41</v>
      </c>
      <c r="AY54" s="205" t="s">
        <v>332</v>
      </c>
      <c r="AZ54" s="205" t="s">
        <v>179</v>
      </c>
      <c r="BA54" s="254">
        <v>0</v>
      </c>
      <c r="BB54" s="255" t="s">
        <v>10</v>
      </c>
      <c r="BC54" s="255" t="s">
        <v>10</v>
      </c>
      <c r="BD54" s="254" t="s">
        <v>10</v>
      </c>
      <c r="BE54" s="254" t="s">
        <v>10</v>
      </c>
      <c r="BF54" s="255" t="s">
        <v>10</v>
      </c>
      <c r="BG54" s="255">
        <f>'ф 4,2 - разносить'!BA30</f>
        <v>0</v>
      </c>
      <c r="BH54" s="255" t="e">
        <f>#REF!+#REF!</f>
        <v>#REF!</v>
      </c>
      <c r="BI54" s="255">
        <v>0</v>
      </c>
      <c r="BJ54" s="255">
        <f>'ф 4,2 - разносить'!BB30</f>
        <v>0</v>
      </c>
      <c r="BK54" s="256" t="s">
        <v>10</v>
      </c>
      <c r="BL54" s="256" t="s">
        <v>10</v>
      </c>
      <c r="BM54" s="127" t="e">
        <f>#REF!+#REF!</f>
        <v>#REF!</v>
      </c>
      <c r="BN54" s="207" t="s">
        <v>41</v>
      </c>
      <c r="BO54" s="205" t="s">
        <v>332</v>
      </c>
      <c r="BP54" s="205" t="s">
        <v>179</v>
      </c>
      <c r="BQ54" s="254">
        <v>0</v>
      </c>
      <c r="BR54" s="255" t="s">
        <v>10</v>
      </c>
      <c r="BS54" s="255" t="s">
        <v>10</v>
      </c>
      <c r="BT54" s="254" t="s">
        <v>10</v>
      </c>
      <c r="BU54" s="254" t="s">
        <v>10</v>
      </c>
      <c r="BV54" s="255" t="s">
        <v>10</v>
      </c>
      <c r="BW54" s="255">
        <f>'ф 4,2 - разносить'!BD30</f>
        <v>0</v>
      </c>
      <c r="BX54" s="255" t="e">
        <f>#REF!+#REF!</f>
        <v>#REF!</v>
      </c>
      <c r="BY54" s="255">
        <v>0</v>
      </c>
      <c r="BZ54" s="255">
        <f>'ф 4,2 - разносить'!BE30</f>
        <v>0</v>
      </c>
      <c r="CA54" s="256" t="s">
        <v>10</v>
      </c>
      <c r="CB54" s="256" t="s">
        <v>10</v>
      </c>
      <c r="CC54" s="127" t="e">
        <f>#REF!+#REF!</f>
        <v>#REF!</v>
      </c>
      <c r="CD54" s="207" t="s">
        <v>41</v>
      </c>
      <c r="CE54" s="205" t="s">
        <v>332</v>
      </c>
      <c r="CF54" s="205" t="s">
        <v>179</v>
      </c>
      <c r="CG54" s="254">
        <v>0</v>
      </c>
      <c r="CH54" s="255" t="s">
        <v>10</v>
      </c>
      <c r="CI54" s="255" t="s">
        <v>10</v>
      </c>
      <c r="CJ54" s="254" t="s">
        <v>10</v>
      </c>
      <c r="CK54" s="254" t="s">
        <v>10</v>
      </c>
      <c r="CL54" s="255" t="s">
        <v>10</v>
      </c>
      <c r="CM54" s="255">
        <f>'ф 4,2 - разносить'!BJ30</f>
        <v>0</v>
      </c>
      <c r="CN54" s="255" t="e">
        <f>#REF!+#REF!</f>
        <v>#REF!</v>
      </c>
      <c r="CO54" s="255">
        <v>0</v>
      </c>
      <c r="CP54" s="255">
        <f>'ф 4,2 - разносить'!BK30</f>
        <v>0</v>
      </c>
      <c r="CQ54" s="256" t="s">
        <v>10</v>
      </c>
      <c r="CR54" s="256" t="s">
        <v>10</v>
      </c>
      <c r="CS54" s="127" t="e">
        <f>#REF!+#REF!</f>
        <v>#REF!</v>
      </c>
      <c r="CT54" s="207" t="s">
        <v>41</v>
      </c>
      <c r="CU54" s="205" t="s">
        <v>332</v>
      </c>
      <c r="CV54" s="205" t="s">
        <v>179</v>
      </c>
      <c r="CW54" s="254">
        <v>0</v>
      </c>
      <c r="CX54" s="255" t="s">
        <v>10</v>
      </c>
      <c r="CY54" s="255" t="s">
        <v>10</v>
      </c>
      <c r="CZ54" s="254" t="s">
        <v>10</v>
      </c>
      <c r="DA54" s="254" t="s">
        <v>10</v>
      </c>
      <c r="DB54" s="255" t="s">
        <v>10</v>
      </c>
      <c r="DC54" s="255">
        <f>'ф 4,2 - разносить'!BG30</f>
        <v>0</v>
      </c>
      <c r="DD54" s="255">
        <f>'ф 4,2 - разносить'!DJ30</f>
        <v>0</v>
      </c>
      <c r="DE54" s="255">
        <v>0</v>
      </c>
      <c r="DF54" s="256">
        <f>'ф 4,2 - разносить'!BH30</f>
        <v>0</v>
      </c>
      <c r="DG54" s="256" t="s">
        <v>10</v>
      </c>
      <c r="DH54" s="256" t="s">
        <v>10</v>
      </c>
      <c r="DI54" s="127" t="e">
        <f>#REF!+#REF!</f>
        <v>#REF!</v>
      </c>
      <c r="DJ54" s="207" t="s">
        <v>41</v>
      </c>
      <c r="DK54" s="205" t="s">
        <v>332</v>
      </c>
      <c r="DL54" s="205" t="s">
        <v>179</v>
      </c>
      <c r="DM54" s="254">
        <v>0</v>
      </c>
      <c r="DN54" s="255" t="s">
        <v>10</v>
      </c>
      <c r="DO54" s="255" t="s">
        <v>10</v>
      </c>
      <c r="DP54" s="254" t="s">
        <v>10</v>
      </c>
      <c r="DQ54" s="254" t="s">
        <v>10</v>
      </c>
      <c r="DR54" s="255" t="s">
        <v>10</v>
      </c>
      <c r="DS54" s="255">
        <f>'ф 4,2 - разносить'!BM30</f>
        <v>0</v>
      </c>
      <c r="DT54" s="255"/>
      <c r="DU54" s="255">
        <v>0</v>
      </c>
      <c r="DV54" s="256">
        <f>'ф 4,2 - разносить'!BN30</f>
        <v>0</v>
      </c>
      <c r="DW54" s="261" t="s">
        <v>10</v>
      </c>
      <c r="DX54" s="261" t="s">
        <v>10</v>
      </c>
      <c r="DY54" s="139" t="e">
        <f>#REF!+#REF!</f>
        <v>#REF!</v>
      </c>
      <c r="DZ54" s="207" t="s">
        <v>41</v>
      </c>
      <c r="EA54" s="205" t="s">
        <v>332</v>
      </c>
      <c r="EB54" s="205" t="s">
        <v>179</v>
      </c>
      <c r="EC54" s="254">
        <v>0</v>
      </c>
      <c r="ED54" s="255" t="s">
        <v>10</v>
      </c>
      <c r="EE54" s="255" t="s">
        <v>10</v>
      </c>
      <c r="EF54" s="254" t="s">
        <v>10</v>
      </c>
      <c r="EG54" s="254" t="s">
        <v>10</v>
      </c>
      <c r="EH54" s="255" t="s">
        <v>10</v>
      </c>
      <c r="EI54" s="255">
        <f>'ф 4,2 - разносить'!CK30</f>
        <v>0</v>
      </c>
      <c r="EJ54" s="255">
        <f>'ф 4,2 - разносить'!CL30</f>
        <v>0</v>
      </c>
      <c r="EK54" s="255">
        <v>0</v>
      </c>
      <c r="EL54" s="255">
        <f>'ф 4,2 - разносить'!CL30</f>
        <v>0</v>
      </c>
      <c r="EM54" s="261" t="s">
        <v>10</v>
      </c>
      <c r="EN54" s="261" t="s">
        <v>10</v>
      </c>
      <c r="EO54" s="207" t="s">
        <v>41</v>
      </c>
      <c r="EP54" s="205" t="s">
        <v>332</v>
      </c>
      <c r="EQ54" s="205" t="s">
        <v>179</v>
      </c>
      <c r="ER54" s="254">
        <v>0</v>
      </c>
      <c r="ES54" s="255" t="s">
        <v>10</v>
      </c>
      <c r="ET54" s="255" t="s">
        <v>10</v>
      </c>
      <c r="EU54" s="254" t="s">
        <v>10</v>
      </c>
      <c r="EV54" s="254" t="s">
        <v>10</v>
      </c>
      <c r="EW54" s="255" t="s">
        <v>10</v>
      </c>
      <c r="EX54" s="255">
        <f>'ф 4,2 - разносить'!CN30</f>
        <v>0</v>
      </c>
      <c r="EY54" s="255">
        <f>'ф 4,2 - разносить'!DA30</f>
        <v>0</v>
      </c>
      <c r="EZ54" s="255">
        <v>0</v>
      </c>
      <c r="FA54" s="255">
        <f>'ф 4,2 - разносить'!CO30</f>
        <v>0</v>
      </c>
      <c r="FB54" s="261" t="s">
        <v>10</v>
      </c>
      <c r="FC54" s="261" t="s">
        <v>10</v>
      </c>
      <c r="FD54" s="207" t="s">
        <v>41</v>
      </c>
      <c r="FE54" s="205" t="s">
        <v>332</v>
      </c>
      <c r="FF54" s="205" t="s">
        <v>179</v>
      </c>
      <c r="FG54" s="254">
        <v>0</v>
      </c>
      <c r="FH54" s="255" t="s">
        <v>10</v>
      </c>
      <c r="FI54" s="255" t="s">
        <v>10</v>
      </c>
      <c r="FJ54" s="254" t="s">
        <v>10</v>
      </c>
      <c r="FK54" s="254" t="s">
        <v>10</v>
      </c>
      <c r="FL54" s="255" t="s">
        <v>10</v>
      </c>
      <c r="FM54" s="255">
        <f>'ф 4,2 - разносить'!CZ30</f>
        <v>0</v>
      </c>
      <c r="FN54" s="255">
        <f>'ф 4,2 - разносить'!DM30</f>
        <v>0</v>
      </c>
      <c r="FO54" s="255">
        <v>0</v>
      </c>
      <c r="FP54" s="255">
        <f>'ф 4,2 - разносить'!DA30</f>
        <v>0</v>
      </c>
      <c r="FQ54" s="261" t="s">
        <v>10</v>
      </c>
      <c r="FR54" s="261" t="s">
        <v>10</v>
      </c>
      <c r="FS54" s="207" t="s">
        <v>41</v>
      </c>
      <c r="FT54" s="205" t="s">
        <v>332</v>
      </c>
      <c r="FU54" s="205" t="s">
        <v>179</v>
      </c>
      <c r="FV54" s="254">
        <v>0</v>
      </c>
      <c r="FW54" s="255" t="s">
        <v>10</v>
      </c>
      <c r="FX54" s="255" t="s">
        <v>10</v>
      </c>
      <c r="FY54" s="254" t="s">
        <v>10</v>
      </c>
      <c r="FZ54" s="254" t="s">
        <v>10</v>
      </c>
      <c r="GA54" s="255" t="s">
        <v>10</v>
      </c>
      <c r="GB54" s="255">
        <f>'ф 4,2 - разносить'!CH30</f>
        <v>0</v>
      </c>
      <c r="GC54" s="255">
        <v>0</v>
      </c>
      <c r="GD54" s="255">
        <f>'ф 4,2 - разносить'!CI30</f>
        <v>0</v>
      </c>
      <c r="GE54" s="261" t="s">
        <v>10</v>
      </c>
      <c r="GF54" s="261" t="s">
        <v>10</v>
      </c>
    </row>
    <row r="55" spans="1:188" ht="18.75" customHeight="1" hidden="1">
      <c r="A55" s="207"/>
      <c r="B55" s="205"/>
      <c r="C55" s="205"/>
      <c r="D55" s="269">
        <f t="shared" si="0"/>
        <v>0</v>
      </c>
      <c r="E55" s="270" t="s">
        <v>10</v>
      </c>
      <c r="F55" s="270" t="s">
        <v>10</v>
      </c>
      <c r="G55" s="269" t="s">
        <v>10</v>
      </c>
      <c r="H55" s="269" t="s">
        <v>10</v>
      </c>
      <c r="I55" s="270" t="s">
        <v>10</v>
      </c>
      <c r="J55" s="269">
        <f t="shared" si="5"/>
        <v>0</v>
      </c>
      <c r="K55" s="269" t="e">
        <f>AB55+AR55+BH55+BX55+CN55+DD55+DT55+EJ55+EY55+FN55+#REF!</f>
        <v>#REF!</v>
      </c>
      <c r="L55" s="269">
        <f t="shared" si="4"/>
        <v>0</v>
      </c>
      <c r="M55" s="269">
        <f t="shared" si="2"/>
        <v>0</v>
      </c>
      <c r="N55" s="271" t="s">
        <v>10</v>
      </c>
      <c r="O55" s="271" t="s">
        <v>10</v>
      </c>
      <c r="P55" s="127" t="e">
        <f>#REF!+#REF!</f>
        <v>#REF!</v>
      </c>
      <c r="Q55" s="127"/>
      <c r="R55" s="207"/>
      <c r="S55" s="205"/>
      <c r="T55" s="205"/>
      <c r="U55" s="254"/>
      <c r="V55" s="255" t="s">
        <v>10</v>
      </c>
      <c r="W55" s="255" t="s">
        <v>10</v>
      </c>
      <c r="X55" s="255" t="s">
        <v>10</v>
      </c>
      <c r="Y55" s="255" t="s">
        <v>10</v>
      </c>
      <c r="Z55" s="255" t="s">
        <v>10</v>
      </c>
      <c r="AA55" s="255">
        <f>'ф 4,2 - разносить'!AC31</f>
        <v>0</v>
      </c>
      <c r="AB55" s="255" t="e">
        <f>#REF!+#REF!</f>
        <v>#REF!</v>
      </c>
      <c r="AC55" s="255"/>
      <c r="AD55" s="255">
        <f>'ф 4,2 - разносить'!AD31</f>
        <v>0</v>
      </c>
      <c r="AE55" s="256" t="s">
        <v>10</v>
      </c>
      <c r="AF55" s="256" t="s">
        <v>10</v>
      </c>
      <c r="AG55" s="127" t="e">
        <f>#REF!+#REF!</f>
        <v>#REF!</v>
      </c>
      <c r="AH55" s="207"/>
      <c r="AI55" s="205"/>
      <c r="AJ55" s="205"/>
      <c r="AK55" s="254">
        <v>0</v>
      </c>
      <c r="AL55" s="255" t="s">
        <v>10</v>
      </c>
      <c r="AM55" s="255" t="s">
        <v>10</v>
      </c>
      <c r="AN55" s="254" t="s">
        <v>10</v>
      </c>
      <c r="AO55" s="254" t="s">
        <v>10</v>
      </c>
      <c r="AP55" s="255" t="s">
        <v>10</v>
      </c>
      <c r="AQ55" s="255">
        <f>'ф 4,2 - разносить'!AX31</f>
        <v>0</v>
      </c>
      <c r="AR55" s="255">
        <f>'ф 4,2 - разносить'!AY31</f>
        <v>0</v>
      </c>
      <c r="AS55" s="255"/>
      <c r="AT55" s="255">
        <f>'ф 4,2 - разносить'!AY31</f>
        <v>0</v>
      </c>
      <c r="AU55" s="256" t="s">
        <v>10</v>
      </c>
      <c r="AV55" s="256" t="s">
        <v>10</v>
      </c>
      <c r="AW55" s="127" t="e">
        <f>#REF!+#REF!</f>
        <v>#REF!</v>
      </c>
      <c r="AX55" s="207"/>
      <c r="AY55" s="205"/>
      <c r="AZ55" s="205"/>
      <c r="BA55" s="254">
        <v>0</v>
      </c>
      <c r="BB55" s="255" t="s">
        <v>10</v>
      </c>
      <c r="BC55" s="255" t="s">
        <v>10</v>
      </c>
      <c r="BD55" s="254" t="s">
        <v>10</v>
      </c>
      <c r="BE55" s="254" t="s">
        <v>10</v>
      </c>
      <c r="BF55" s="255" t="s">
        <v>10</v>
      </c>
      <c r="BG55" s="255">
        <f>'ф 4,2 - разносить'!BA31</f>
        <v>0</v>
      </c>
      <c r="BH55" s="255" t="e">
        <f>#REF!+#REF!</f>
        <v>#REF!</v>
      </c>
      <c r="BI55" s="255"/>
      <c r="BJ55" s="255">
        <f>'ф 4,2 - разносить'!BB31</f>
        <v>0</v>
      </c>
      <c r="BK55" s="256" t="s">
        <v>10</v>
      </c>
      <c r="BL55" s="256" t="s">
        <v>10</v>
      </c>
      <c r="BM55" s="127" t="e">
        <f>#REF!+#REF!</f>
        <v>#REF!</v>
      </c>
      <c r="BN55" s="207"/>
      <c r="BO55" s="205"/>
      <c r="BP55" s="205"/>
      <c r="BQ55" s="254">
        <v>0</v>
      </c>
      <c r="BR55" s="255" t="s">
        <v>10</v>
      </c>
      <c r="BS55" s="255" t="s">
        <v>10</v>
      </c>
      <c r="BT55" s="254" t="s">
        <v>10</v>
      </c>
      <c r="BU55" s="254" t="s">
        <v>10</v>
      </c>
      <c r="BV55" s="255" t="s">
        <v>10</v>
      </c>
      <c r="BW55" s="255">
        <f>'ф 4,2 - разносить'!BD31</f>
        <v>0</v>
      </c>
      <c r="BX55" s="255" t="e">
        <f>#REF!+#REF!</f>
        <v>#REF!</v>
      </c>
      <c r="BY55" s="255"/>
      <c r="BZ55" s="255">
        <f>'ф 4,2 - разносить'!BE31</f>
        <v>0</v>
      </c>
      <c r="CA55" s="256" t="s">
        <v>10</v>
      </c>
      <c r="CB55" s="256" t="s">
        <v>10</v>
      </c>
      <c r="CC55" s="127" t="e">
        <f>#REF!+#REF!</f>
        <v>#REF!</v>
      </c>
      <c r="CD55" s="207"/>
      <c r="CE55" s="205"/>
      <c r="CF55" s="205"/>
      <c r="CG55" s="254">
        <v>0</v>
      </c>
      <c r="CH55" s="255" t="s">
        <v>10</v>
      </c>
      <c r="CI55" s="255" t="s">
        <v>10</v>
      </c>
      <c r="CJ55" s="254" t="s">
        <v>10</v>
      </c>
      <c r="CK55" s="254" t="s">
        <v>10</v>
      </c>
      <c r="CL55" s="255" t="s">
        <v>10</v>
      </c>
      <c r="CM55" s="255">
        <f>'ф 4,2 - разносить'!BJ31</f>
        <v>0</v>
      </c>
      <c r="CN55" s="255" t="e">
        <f>#REF!+#REF!</f>
        <v>#REF!</v>
      </c>
      <c r="CO55" s="255"/>
      <c r="CP55" s="255">
        <f>'ф 4,2 - разносить'!BK31</f>
        <v>0</v>
      </c>
      <c r="CQ55" s="256" t="s">
        <v>10</v>
      </c>
      <c r="CR55" s="256" t="s">
        <v>10</v>
      </c>
      <c r="CS55" s="127" t="e">
        <f>#REF!+#REF!</f>
        <v>#REF!</v>
      </c>
      <c r="CT55" s="207"/>
      <c r="CU55" s="205"/>
      <c r="CV55" s="205"/>
      <c r="CW55" s="254">
        <v>0</v>
      </c>
      <c r="CX55" s="255" t="s">
        <v>10</v>
      </c>
      <c r="CY55" s="255" t="s">
        <v>10</v>
      </c>
      <c r="CZ55" s="254" t="s">
        <v>10</v>
      </c>
      <c r="DA55" s="254" t="s">
        <v>10</v>
      </c>
      <c r="DB55" s="255" t="s">
        <v>10</v>
      </c>
      <c r="DC55" s="255">
        <f>'ф 4,2 - разносить'!BG31</f>
        <v>0</v>
      </c>
      <c r="DD55" s="255">
        <f>'ф 4,2 - разносить'!DJ31</f>
        <v>0</v>
      </c>
      <c r="DE55" s="255"/>
      <c r="DF55" s="256">
        <f>'ф 4,2 - разносить'!BH31</f>
        <v>0</v>
      </c>
      <c r="DG55" s="256" t="s">
        <v>10</v>
      </c>
      <c r="DH55" s="256" t="s">
        <v>10</v>
      </c>
      <c r="DI55" s="127" t="e">
        <f>#REF!+#REF!</f>
        <v>#REF!</v>
      </c>
      <c r="DJ55" s="207"/>
      <c r="DK55" s="205"/>
      <c r="DL55" s="205"/>
      <c r="DM55" s="254">
        <v>0</v>
      </c>
      <c r="DN55" s="255" t="s">
        <v>10</v>
      </c>
      <c r="DO55" s="255" t="s">
        <v>10</v>
      </c>
      <c r="DP55" s="254" t="s">
        <v>10</v>
      </c>
      <c r="DQ55" s="254" t="s">
        <v>10</v>
      </c>
      <c r="DR55" s="255" t="s">
        <v>10</v>
      </c>
      <c r="DS55" s="255">
        <f>'ф 4,2 - разносить'!BM31</f>
        <v>0</v>
      </c>
      <c r="DT55" s="255"/>
      <c r="DU55" s="255"/>
      <c r="DV55" s="256">
        <f>'ф 4,2 - разносить'!BN31</f>
        <v>0</v>
      </c>
      <c r="DW55" s="261" t="s">
        <v>10</v>
      </c>
      <c r="DX55" s="261" t="s">
        <v>10</v>
      </c>
      <c r="DY55" s="139" t="e">
        <f>#REF!+#REF!</f>
        <v>#REF!</v>
      </c>
      <c r="DZ55" s="207"/>
      <c r="EA55" s="205"/>
      <c r="EB55" s="205"/>
      <c r="EC55" s="254">
        <v>0</v>
      </c>
      <c r="ED55" s="255" t="s">
        <v>10</v>
      </c>
      <c r="EE55" s="255" t="s">
        <v>10</v>
      </c>
      <c r="EF55" s="254" t="s">
        <v>10</v>
      </c>
      <c r="EG55" s="254" t="s">
        <v>10</v>
      </c>
      <c r="EH55" s="255" t="s">
        <v>10</v>
      </c>
      <c r="EI55" s="255">
        <f>'ф 4,2 - разносить'!CK31</f>
        <v>0</v>
      </c>
      <c r="EJ55" s="255">
        <f>'ф 4,2 - разносить'!CL31</f>
        <v>0</v>
      </c>
      <c r="EK55" s="255"/>
      <c r="EL55" s="255">
        <f>'ф 4,2 - разносить'!CL31</f>
        <v>0</v>
      </c>
      <c r="EM55" s="261" t="s">
        <v>10</v>
      </c>
      <c r="EN55" s="261" t="s">
        <v>10</v>
      </c>
      <c r="EO55" s="207"/>
      <c r="EP55" s="205"/>
      <c r="EQ55" s="205"/>
      <c r="ER55" s="254">
        <v>0</v>
      </c>
      <c r="ES55" s="255" t="s">
        <v>10</v>
      </c>
      <c r="ET55" s="255" t="s">
        <v>10</v>
      </c>
      <c r="EU55" s="254" t="s">
        <v>10</v>
      </c>
      <c r="EV55" s="254" t="s">
        <v>10</v>
      </c>
      <c r="EW55" s="255" t="s">
        <v>10</v>
      </c>
      <c r="EX55" s="255">
        <f>'ф 4,2 - разносить'!CN31</f>
        <v>0</v>
      </c>
      <c r="EY55" s="255">
        <f>'ф 4,2 - разносить'!DA31</f>
        <v>0</v>
      </c>
      <c r="EZ55" s="255"/>
      <c r="FA55" s="255">
        <f>'ф 4,2 - разносить'!CO31</f>
        <v>0</v>
      </c>
      <c r="FB55" s="261" t="s">
        <v>10</v>
      </c>
      <c r="FC55" s="261" t="s">
        <v>10</v>
      </c>
      <c r="FD55" s="207"/>
      <c r="FE55" s="205"/>
      <c r="FF55" s="205"/>
      <c r="FG55" s="254">
        <v>0</v>
      </c>
      <c r="FH55" s="255" t="s">
        <v>10</v>
      </c>
      <c r="FI55" s="255" t="s">
        <v>10</v>
      </c>
      <c r="FJ55" s="254" t="s">
        <v>10</v>
      </c>
      <c r="FK55" s="254" t="s">
        <v>10</v>
      </c>
      <c r="FL55" s="255" t="s">
        <v>10</v>
      </c>
      <c r="FM55" s="255">
        <f>'ф 4,2 - разносить'!CZ31</f>
        <v>0</v>
      </c>
      <c r="FN55" s="255">
        <f>'ф 4,2 - разносить'!DM31</f>
        <v>0</v>
      </c>
      <c r="FO55" s="255"/>
      <c r="FP55" s="255">
        <f>'ф 4,2 - разносить'!DA31</f>
        <v>0</v>
      </c>
      <c r="FQ55" s="261" t="s">
        <v>10</v>
      </c>
      <c r="FR55" s="261" t="s">
        <v>10</v>
      </c>
      <c r="FS55" s="207"/>
      <c r="FT55" s="205"/>
      <c r="FU55" s="205"/>
      <c r="FV55" s="254">
        <v>0</v>
      </c>
      <c r="FW55" s="255" t="s">
        <v>10</v>
      </c>
      <c r="FX55" s="255" t="s">
        <v>10</v>
      </c>
      <c r="FY55" s="254" t="s">
        <v>10</v>
      </c>
      <c r="FZ55" s="254" t="s">
        <v>10</v>
      </c>
      <c r="GA55" s="255" t="s">
        <v>10</v>
      </c>
      <c r="GB55" s="255">
        <f>'ф 4,2 - разносить'!CH31</f>
        <v>0</v>
      </c>
      <c r="GC55" s="255">
        <f>'ф 4,2 - разносить'!CI31</f>
        <v>0</v>
      </c>
      <c r="GD55" s="255">
        <f>'ф 4,2 - разносить'!CI31</f>
        <v>0</v>
      </c>
      <c r="GE55" s="261" t="s">
        <v>10</v>
      </c>
      <c r="GF55" s="261" t="s">
        <v>10</v>
      </c>
    </row>
    <row r="56" spans="1:188" ht="15.75" customHeight="1">
      <c r="A56" s="207" t="s">
        <v>215</v>
      </c>
      <c r="B56" s="205" t="s">
        <v>333</v>
      </c>
      <c r="C56" s="205" t="s">
        <v>180</v>
      </c>
      <c r="D56" s="269">
        <f t="shared" si="0"/>
        <v>0</v>
      </c>
      <c r="E56" s="270" t="s">
        <v>10</v>
      </c>
      <c r="F56" s="270" t="s">
        <v>10</v>
      </c>
      <c r="G56" s="269" t="s">
        <v>10</v>
      </c>
      <c r="H56" s="269" t="s">
        <v>10</v>
      </c>
      <c r="I56" s="270" t="s">
        <v>10</v>
      </c>
      <c r="J56" s="269">
        <f t="shared" si="5"/>
        <v>0</v>
      </c>
      <c r="K56" s="269" t="e">
        <f>AB56+AR56+BH56+BX56+CN56+DD56+DT56+EJ56+EY56+FN56+#REF!</f>
        <v>#REF!</v>
      </c>
      <c r="L56" s="269">
        <f t="shared" si="4"/>
        <v>0</v>
      </c>
      <c r="M56" s="269">
        <f t="shared" si="2"/>
        <v>0</v>
      </c>
      <c r="N56" s="271" t="s">
        <v>10</v>
      </c>
      <c r="O56" s="271" t="s">
        <v>10</v>
      </c>
      <c r="P56" s="127" t="e">
        <f>#REF!+#REF!</f>
        <v>#REF!</v>
      </c>
      <c r="Q56" s="127"/>
      <c r="R56" s="207" t="s">
        <v>215</v>
      </c>
      <c r="S56" s="205" t="s">
        <v>333</v>
      </c>
      <c r="T56" s="205" t="s">
        <v>180</v>
      </c>
      <c r="U56" s="254">
        <v>0</v>
      </c>
      <c r="V56" s="255" t="s">
        <v>10</v>
      </c>
      <c r="W56" s="255" t="s">
        <v>10</v>
      </c>
      <c r="X56" s="255" t="s">
        <v>10</v>
      </c>
      <c r="Y56" s="255" t="s">
        <v>10</v>
      </c>
      <c r="Z56" s="255" t="s">
        <v>10</v>
      </c>
      <c r="AA56" s="255">
        <f>'ф 4,2 - разносить'!AC32</f>
        <v>0</v>
      </c>
      <c r="AB56" s="255" t="e">
        <f>#REF!+#REF!</f>
        <v>#REF!</v>
      </c>
      <c r="AC56" s="255">
        <v>0</v>
      </c>
      <c r="AD56" s="255">
        <f>'ф 4,2 - разносить'!AD32</f>
        <v>0</v>
      </c>
      <c r="AE56" s="256" t="s">
        <v>10</v>
      </c>
      <c r="AF56" s="256" t="s">
        <v>10</v>
      </c>
      <c r="AG56" s="127" t="e">
        <f>#REF!+#REF!</f>
        <v>#REF!</v>
      </c>
      <c r="AH56" s="207" t="s">
        <v>215</v>
      </c>
      <c r="AI56" s="205" t="s">
        <v>333</v>
      </c>
      <c r="AJ56" s="205" t="s">
        <v>180</v>
      </c>
      <c r="AK56" s="254">
        <v>0</v>
      </c>
      <c r="AL56" s="255" t="s">
        <v>10</v>
      </c>
      <c r="AM56" s="255" t="s">
        <v>10</v>
      </c>
      <c r="AN56" s="254" t="s">
        <v>10</v>
      </c>
      <c r="AO56" s="254" t="s">
        <v>10</v>
      </c>
      <c r="AP56" s="255" t="s">
        <v>10</v>
      </c>
      <c r="AQ56" s="255">
        <f>'ф 4,2 - разносить'!AX32</f>
        <v>0</v>
      </c>
      <c r="AR56" s="255">
        <f>'ф 4,2 - разносить'!AY32</f>
        <v>0</v>
      </c>
      <c r="AS56" s="255">
        <v>0</v>
      </c>
      <c r="AT56" s="255">
        <f>'ф 4,2 - разносить'!AY32</f>
        <v>0</v>
      </c>
      <c r="AU56" s="256" t="s">
        <v>10</v>
      </c>
      <c r="AV56" s="256" t="s">
        <v>10</v>
      </c>
      <c r="AW56" s="127" t="e">
        <f>#REF!+#REF!</f>
        <v>#REF!</v>
      </c>
      <c r="AX56" s="207" t="s">
        <v>215</v>
      </c>
      <c r="AY56" s="205" t="s">
        <v>333</v>
      </c>
      <c r="AZ56" s="205" t="s">
        <v>180</v>
      </c>
      <c r="BA56" s="254">
        <v>0</v>
      </c>
      <c r="BB56" s="255" t="s">
        <v>10</v>
      </c>
      <c r="BC56" s="255" t="s">
        <v>10</v>
      </c>
      <c r="BD56" s="254" t="s">
        <v>10</v>
      </c>
      <c r="BE56" s="254" t="s">
        <v>10</v>
      </c>
      <c r="BF56" s="255" t="s">
        <v>10</v>
      </c>
      <c r="BG56" s="255">
        <f>'ф 4,2 - разносить'!BA32</f>
        <v>0</v>
      </c>
      <c r="BH56" s="255" t="e">
        <f>#REF!+#REF!</f>
        <v>#REF!</v>
      </c>
      <c r="BI56" s="255">
        <v>0</v>
      </c>
      <c r="BJ56" s="255">
        <f>'ф 4,2 - разносить'!BB32</f>
        <v>0</v>
      </c>
      <c r="BK56" s="256" t="s">
        <v>10</v>
      </c>
      <c r="BL56" s="256" t="s">
        <v>10</v>
      </c>
      <c r="BM56" s="127" t="e">
        <f>#REF!+#REF!</f>
        <v>#REF!</v>
      </c>
      <c r="BN56" s="207" t="s">
        <v>215</v>
      </c>
      <c r="BO56" s="205" t="s">
        <v>333</v>
      </c>
      <c r="BP56" s="205" t="s">
        <v>180</v>
      </c>
      <c r="BQ56" s="254">
        <v>0</v>
      </c>
      <c r="BR56" s="255" t="s">
        <v>10</v>
      </c>
      <c r="BS56" s="255" t="s">
        <v>10</v>
      </c>
      <c r="BT56" s="254" t="s">
        <v>10</v>
      </c>
      <c r="BU56" s="254" t="s">
        <v>10</v>
      </c>
      <c r="BV56" s="255" t="s">
        <v>10</v>
      </c>
      <c r="BW56" s="255">
        <f>'ф 4,2 - разносить'!BD32</f>
        <v>0</v>
      </c>
      <c r="BX56" s="255" t="e">
        <f>#REF!+#REF!</f>
        <v>#REF!</v>
      </c>
      <c r="BY56" s="255">
        <v>0</v>
      </c>
      <c r="BZ56" s="255">
        <f>'ф 4,2 - разносить'!BE32</f>
        <v>0</v>
      </c>
      <c r="CA56" s="256" t="s">
        <v>10</v>
      </c>
      <c r="CB56" s="256" t="s">
        <v>10</v>
      </c>
      <c r="CC56" s="127" t="e">
        <f>#REF!+#REF!</f>
        <v>#REF!</v>
      </c>
      <c r="CD56" s="207" t="s">
        <v>215</v>
      </c>
      <c r="CE56" s="205" t="s">
        <v>333</v>
      </c>
      <c r="CF56" s="205" t="s">
        <v>180</v>
      </c>
      <c r="CG56" s="254">
        <v>0</v>
      </c>
      <c r="CH56" s="255" t="s">
        <v>10</v>
      </c>
      <c r="CI56" s="255" t="s">
        <v>10</v>
      </c>
      <c r="CJ56" s="254" t="s">
        <v>10</v>
      </c>
      <c r="CK56" s="254" t="s">
        <v>10</v>
      </c>
      <c r="CL56" s="255" t="s">
        <v>10</v>
      </c>
      <c r="CM56" s="255">
        <f>'ф 4,2 - разносить'!BJ32</f>
        <v>0</v>
      </c>
      <c r="CN56" s="255" t="e">
        <f>#REF!+#REF!</f>
        <v>#REF!</v>
      </c>
      <c r="CO56" s="255">
        <v>0</v>
      </c>
      <c r="CP56" s="255">
        <f>'ф 4,2 - разносить'!BK32</f>
        <v>0</v>
      </c>
      <c r="CQ56" s="256" t="s">
        <v>10</v>
      </c>
      <c r="CR56" s="256" t="s">
        <v>10</v>
      </c>
      <c r="CS56" s="127" t="e">
        <f>#REF!+#REF!</f>
        <v>#REF!</v>
      </c>
      <c r="CT56" s="207" t="s">
        <v>215</v>
      </c>
      <c r="CU56" s="205" t="s">
        <v>333</v>
      </c>
      <c r="CV56" s="205" t="s">
        <v>180</v>
      </c>
      <c r="CW56" s="254">
        <v>0</v>
      </c>
      <c r="CX56" s="255" t="s">
        <v>10</v>
      </c>
      <c r="CY56" s="255" t="s">
        <v>10</v>
      </c>
      <c r="CZ56" s="254" t="s">
        <v>10</v>
      </c>
      <c r="DA56" s="254" t="s">
        <v>10</v>
      </c>
      <c r="DB56" s="255" t="s">
        <v>10</v>
      </c>
      <c r="DC56" s="255">
        <f>'ф 4,2 - разносить'!BG32</f>
        <v>0</v>
      </c>
      <c r="DD56" s="255">
        <f>'ф 4,2 - разносить'!DJ32</f>
        <v>0</v>
      </c>
      <c r="DE56" s="255">
        <v>0</v>
      </c>
      <c r="DF56" s="256">
        <f>'ф 4,2 - разносить'!BH32</f>
        <v>0</v>
      </c>
      <c r="DG56" s="256" t="s">
        <v>10</v>
      </c>
      <c r="DH56" s="256" t="s">
        <v>10</v>
      </c>
      <c r="DI56" s="127" t="e">
        <f>#REF!+#REF!</f>
        <v>#REF!</v>
      </c>
      <c r="DJ56" s="207" t="s">
        <v>215</v>
      </c>
      <c r="DK56" s="205" t="s">
        <v>333</v>
      </c>
      <c r="DL56" s="205" t="s">
        <v>180</v>
      </c>
      <c r="DM56" s="254">
        <v>0</v>
      </c>
      <c r="DN56" s="255" t="s">
        <v>10</v>
      </c>
      <c r="DO56" s="255" t="s">
        <v>10</v>
      </c>
      <c r="DP56" s="254" t="s">
        <v>10</v>
      </c>
      <c r="DQ56" s="254" t="s">
        <v>10</v>
      </c>
      <c r="DR56" s="255" t="s">
        <v>10</v>
      </c>
      <c r="DS56" s="255">
        <f>'ф 4,2 - разносить'!BM32</f>
        <v>0</v>
      </c>
      <c r="DT56" s="255"/>
      <c r="DU56" s="255">
        <v>0</v>
      </c>
      <c r="DV56" s="256">
        <f>'ф 4,2 - разносить'!BN32</f>
        <v>0</v>
      </c>
      <c r="DW56" s="261" t="s">
        <v>10</v>
      </c>
      <c r="DX56" s="261" t="s">
        <v>10</v>
      </c>
      <c r="DY56" s="139" t="e">
        <f>#REF!+#REF!</f>
        <v>#REF!</v>
      </c>
      <c r="DZ56" s="207" t="s">
        <v>215</v>
      </c>
      <c r="EA56" s="205" t="s">
        <v>333</v>
      </c>
      <c r="EB56" s="205" t="s">
        <v>180</v>
      </c>
      <c r="EC56" s="254">
        <v>0</v>
      </c>
      <c r="ED56" s="255" t="s">
        <v>10</v>
      </c>
      <c r="EE56" s="255" t="s">
        <v>10</v>
      </c>
      <c r="EF56" s="254" t="s">
        <v>10</v>
      </c>
      <c r="EG56" s="254" t="s">
        <v>10</v>
      </c>
      <c r="EH56" s="255" t="s">
        <v>10</v>
      </c>
      <c r="EI56" s="255">
        <f>'ф 4,2 - разносить'!CK32</f>
        <v>0</v>
      </c>
      <c r="EJ56" s="255">
        <f>'ф 4,2 - разносить'!CL32</f>
        <v>0</v>
      </c>
      <c r="EK56" s="255">
        <v>0</v>
      </c>
      <c r="EL56" s="255">
        <f>'ф 4,2 - разносить'!CL32</f>
        <v>0</v>
      </c>
      <c r="EM56" s="261" t="s">
        <v>10</v>
      </c>
      <c r="EN56" s="261" t="s">
        <v>10</v>
      </c>
      <c r="EO56" s="207" t="s">
        <v>215</v>
      </c>
      <c r="EP56" s="205" t="s">
        <v>333</v>
      </c>
      <c r="EQ56" s="205" t="s">
        <v>180</v>
      </c>
      <c r="ER56" s="254">
        <v>0</v>
      </c>
      <c r="ES56" s="255" t="s">
        <v>10</v>
      </c>
      <c r="ET56" s="255" t="s">
        <v>10</v>
      </c>
      <c r="EU56" s="254" t="s">
        <v>10</v>
      </c>
      <c r="EV56" s="254" t="s">
        <v>10</v>
      </c>
      <c r="EW56" s="255" t="s">
        <v>10</v>
      </c>
      <c r="EX56" s="255">
        <f>'ф 4,2 - разносить'!CN32</f>
        <v>0</v>
      </c>
      <c r="EY56" s="255">
        <f>'ф 4,2 - разносить'!DA32</f>
        <v>0</v>
      </c>
      <c r="EZ56" s="255">
        <v>0</v>
      </c>
      <c r="FA56" s="255">
        <f>'ф 4,2 - разносить'!CO32</f>
        <v>0</v>
      </c>
      <c r="FB56" s="261" t="s">
        <v>10</v>
      </c>
      <c r="FC56" s="261" t="s">
        <v>10</v>
      </c>
      <c r="FD56" s="207" t="s">
        <v>215</v>
      </c>
      <c r="FE56" s="205" t="s">
        <v>333</v>
      </c>
      <c r="FF56" s="205" t="s">
        <v>180</v>
      </c>
      <c r="FG56" s="254">
        <v>0</v>
      </c>
      <c r="FH56" s="255" t="s">
        <v>10</v>
      </c>
      <c r="FI56" s="255" t="s">
        <v>10</v>
      </c>
      <c r="FJ56" s="254" t="s">
        <v>10</v>
      </c>
      <c r="FK56" s="254" t="s">
        <v>10</v>
      </c>
      <c r="FL56" s="255" t="s">
        <v>10</v>
      </c>
      <c r="FM56" s="255">
        <f>'ф 4,2 - разносить'!CZ32</f>
        <v>0</v>
      </c>
      <c r="FN56" s="255">
        <f>'ф 4,2 - разносить'!DM32</f>
        <v>0</v>
      </c>
      <c r="FO56" s="255">
        <v>0</v>
      </c>
      <c r="FP56" s="255">
        <f>'ф 4,2 - разносить'!DA32</f>
        <v>0</v>
      </c>
      <c r="FQ56" s="261" t="s">
        <v>10</v>
      </c>
      <c r="FR56" s="261" t="s">
        <v>10</v>
      </c>
      <c r="FS56" s="207" t="s">
        <v>215</v>
      </c>
      <c r="FT56" s="205" t="s">
        <v>333</v>
      </c>
      <c r="FU56" s="205" t="s">
        <v>180</v>
      </c>
      <c r="FV56" s="254">
        <v>0</v>
      </c>
      <c r="FW56" s="255" t="s">
        <v>10</v>
      </c>
      <c r="FX56" s="255" t="s">
        <v>10</v>
      </c>
      <c r="FY56" s="254" t="s">
        <v>10</v>
      </c>
      <c r="FZ56" s="254" t="s">
        <v>10</v>
      </c>
      <c r="GA56" s="255" t="s">
        <v>10</v>
      </c>
      <c r="GB56" s="255">
        <f>'ф 4,2 - разносить'!CH32</f>
        <v>0</v>
      </c>
      <c r="GC56" s="255">
        <v>0</v>
      </c>
      <c r="GD56" s="255">
        <f>'ф 4,2 - разносить'!CI32</f>
        <v>0</v>
      </c>
      <c r="GE56" s="261" t="s">
        <v>10</v>
      </c>
      <c r="GF56" s="261" t="s">
        <v>10</v>
      </c>
    </row>
    <row r="57" spans="1:188" ht="15.75" customHeight="1">
      <c r="A57" s="207" t="s">
        <v>402</v>
      </c>
      <c r="B57" s="205" t="s">
        <v>397</v>
      </c>
      <c r="C57" s="205" t="s">
        <v>181</v>
      </c>
      <c r="D57" s="269">
        <f t="shared" si="0"/>
        <v>0</v>
      </c>
      <c r="E57" s="270" t="s">
        <v>10</v>
      </c>
      <c r="F57" s="270" t="s">
        <v>10</v>
      </c>
      <c r="G57" s="269" t="s">
        <v>10</v>
      </c>
      <c r="H57" s="269" t="s">
        <v>10</v>
      </c>
      <c r="I57" s="270" t="s">
        <v>10</v>
      </c>
      <c r="J57" s="269">
        <f t="shared" si="5"/>
        <v>0</v>
      </c>
      <c r="K57" s="269" t="e">
        <f>AB57+AR57+BH57+BX57+CN57+DD57+DT57+EJ57+EY57+FN57+#REF!</f>
        <v>#REF!</v>
      </c>
      <c r="L57" s="269">
        <f t="shared" si="4"/>
        <v>0</v>
      </c>
      <c r="M57" s="269">
        <f t="shared" si="2"/>
        <v>0</v>
      </c>
      <c r="N57" s="271" t="s">
        <v>10</v>
      </c>
      <c r="O57" s="271" t="s">
        <v>10</v>
      </c>
      <c r="P57" s="127"/>
      <c r="Q57" s="127"/>
      <c r="R57" s="207" t="s">
        <v>402</v>
      </c>
      <c r="S57" s="205" t="s">
        <v>397</v>
      </c>
      <c r="T57" s="205" t="s">
        <v>181</v>
      </c>
      <c r="U57" s="254">
        <v>0</v>
      </c>
      <c r="V57" s="255" t="s">
        <v>10</v>
      </c>
      <c r="W57" s="255" t="s">
        <v>10</v>
      </c>
      <c r="X57" s="255" t="s">
        <v>10</v>
      </c>
      <c r="Y57" s="255" t="s">
        <v>10</v>
      </c>
      <c r="Z57" s="255" t="s">
        <v>10</v>
      </c>
      <c r="AA57" s="255"/>
      <c r="AB57" s="255"/>
      <c r="AC57" s="255">
        <v>0</v>
      </c>
      <c r="AD57" s="255"/>
      <c r="AE57" s="256" t="s">
        <v>10</v>
      </c>
      <c r="AF57" s="256" t="s">
        <v>10</v>
      </c>
      <c r="AG57" s="127"/>
      <c r="AH57" s="207" t="s">
        <v>402</v>
      </c>
      <c r="AI57" s="205" t="s">
        <v>397</v>
      </c>
      <c r="AJ57" s="205" t="s">
        <v>181</v>
      </c>
      <c r="AK57" s="254"/>
      <c r="AL57" s="255" t="s">
        <v>10</v>
      </c>
      <c r="AM57" s="255" t="s">
        <v>10</v>
      </c>
      <c r="AN57" s="254" t="s">
        <v>10</v>
      </c>
      <c r="AO57" s="254" t="s">
        <v>10</v>
      </c>
      <c r="AP57" s="255" t="s">
        <v>10</v>
      </c>
      <c r="AQ57" s="255"/>
      <c r="AR57" s="255"/>
      <c r="AS57" s="255">
        <v>0</v>
      </c>
      <c r="AT57" s="255"/>
      <c r="AU57" s="256" t="s">
        <v>10</v>
      </c>
      <c r="AV57" s="256" t="s">
        <v>10</v>
      </c>
      <c r="AW57" s="127"/>
      <c r="AX57" s="207" t="s">
        <v>402</v>
      </c>
      <c r="AY57" s="205" t="s">
        <v>397</v>
      </c>
      <c r="AZ57" s="205" t="s">
        <v>181</v>
      </c>
      <c r="BA57" s="254"/>
      <c r="BB57" s="255" t="s">
        <v>10</v>
      </c>
      <c r="BC57" s="255" t="s">
        <v>10</v>
      </c>
      <c r="BD57" s="254" t="s">
        <v>10</v>
      </c>
      <c r="BE57" s="254" t="s">
        <v>10</v>
      </c>
      <c r="BF57" s="255" t="s">
        <v>10</v>
      </c>
      <c r="BG57" s="255"/>
      <c r="BH57" s="255"/>
      <c r="BI57" s="255">
        <v>0</v>
      </c>
      <c r="BJ57" s="255"/>
      <c r="BK57" s="256" t="s">
        <v>10</v>
      </c>
      <c r="BL57" s="256" t="s">
        <v>10</v>
      </c>
      <c r="BM57" s="127"/>
      <c r="BN57" s="207" t="s">
        <v>402</v>
      </c>
      <c r="BO57" s="205" t="s">
        <v>397</v>
      </c>
      <c r="BP57" s="205" t="s">
        <v>181</v>
      </c>
      <c r="BQ57" s="254"/>
      <c r="BR57" s="255" t="s">
        <v>10</v>
      </c>
      <c r="BS57" s="255" t="s">
        <v>10</v>
      </c>
      <c r="BT57" s="254" t="s">
        <v>10</v>
      </c>
      <c r="BU57" s="254" t="s">
        <v>10</v>
      </c>
      <c r="BV57" s="255" t="s">
        <v>10</v>
      </c>
      <c r="BW57" s="255"/>
      <c r="BX57" s="255"/>
      <c r="BY57" s="255">
        <v>0</v>
      </c>
      <c r="BZ57" s="255"/>
      <c r="CA57" s="256" t="s">
        <v>10</v>
      </c>
      <c r="CB57" s="256" t="s">
        <v>10</v>
      </c>
      <c r="CC57" s="127"/>
      <c r="CD57" s="207" t="s">
        <v>402</v>
      </c>
      <c r="CE57" s="205" t="s">
        <v>397</v>
      </c>
      <c r="CF57" s="205" t="s">
        <v>181</v>
      </c>
      <c r="CG57" s="254">
        <v>0</v>
      </c>
      <c r="CH57" s="255" t="s">
        <v>10</v>
      </c>
      <c r="CI57" s="255" t="s">
        <v>10</v>
      </c>
      <c r="CJ57" s="254" t="s">
        <v>10</v>
      </c>
      <c r="CK57" s="254" t="s">
        <v>10</v>
      </c>
      <c r="CL57" s="255" t="s">
        <v>10</v>
      </c>
      <c r="CM57" s="255"/>
      <c r="CN57" s="255"/>
      <c r="CO57" s="255">
        <v>0</v>
      </c>
      <c r="CP57" s="255"/>
      <c r="CQ57" s="256"/>
      <c r="CR57" s="256"/>
      <c r="CS57" s="127"/>
      <c r="CT57" s="207" t="s">
        <v>402</v>
      </c>
      <c r="CU57" s="205" t="s">
        <v>397</v>
      </c>
      <c r="CV57" s="205" t="s">
        <v>181</v>
      </c>
      <c r="CW57" s="254">
        <v>0</v>
      </c>
      <c r="CX57" s="255" t="s">
        <v>10</v>
      </c>
      <c r="CY57" s="255" t="s">
        <v>10</v>
      </c>
      <c r="CZ57" s="254" t="s">
        <v>10</v>
      </c>
      <c r="DA57" s="254" t="s">
        <v>10</v>
      </c>
      <c r="DB57" s="255" t="s">
        <v>10</v>
      </c>
      <c r="DC57" s="255"/>
      <c r="DD57" s="255"/>
      <c r="DE57" s="255">
        <v>0</v>
      </c>
      <c r="DF57" s="256"/>
      <c r="DG57" s="256" t="s">
        <v>10</v>
      </c>
      <c r="DH57" s="256" t="s">
        <v>10</v>
      </c>
      <c r="DI57" s="127"/>
      <c r="DJ57" s="207" t="s">
        <v>402</v>
      </c>
      <c r="DK57" s="205" t="s">
        <v>397</v>
      </c>
      <c r="DL57" s="205" t="s">
        <v>181</v>
      </c>
      <c r="DM57" s="254"/>
      <c r="DN57" s="255" t="s">
        <v>10</v>
      </c>
      <c r="DO57" s="255" t="s">
        <v>10</v>
      </c>
      <c r="DP57" s="254" t="s">
        <v>10</v>
      </c>
      <c r="DQ57" s="254" t="s">
        <v>10</v>
      </c>
      <c r="DR57" s="255" t="s">
        <v>10</v>
      </c>
      <c r="DS57" s="255"/>
      <c r="DT57" s="255"/>
      <c r="DU57" s="255">
        <v>0</v>
      </c>
      <c r="DV57" s="256"/>
      <c r="DW57" s="261" t="s">
        <v>10</v>
      </c>
      <c r="DX57" s="261" t="s">
        <v>10</v>
      </c>
      <c r="DY57" s="139"/>
      <c r="DZ57" s="207" t="s">
        <v>402</v>
      </c>
      <c r="EA57" s="205" t="s">
        <v>397</v>
      </c>
      <c r="EB57" s="205" t="s">
        <v>181</v>
      </c>
      <c r="EC57" s="254"/>
      <c r="ED57" s="255" t="s">
        <v>10</v>
      </c>
      <c r="EE57" s="255" t="s">
        <v>10</v>
      </c>
      <c r="EF57" s="254" t="s">
        <v>10</v>
      </c>
      <c r="EG57" s="254" t="s">
        <v>10</v>
      </c>
      <c r="EH57" s="255" t="s">
        <v>10</v>
      </c>
      <c r="EI57" s="255"/>
      <c r="EJ57" s="255"/>
      <c r="EK57" s="255">
        <v>0</v>
      </c>
      <c r="EL57" s="255"/>
      <c r="EM57" s="261" t="s">
        <v>10</v>
      </c>
      <c r="EN57" s="261" t="s">
        <v>10</v>
      </c>
      <c r="EO57" s="207" t="s">
        <v>402</v>
      </c>
      <c r="EP57" s="205" t="s">
        <v>397</v>
      </c>
      <c r="EQ57" s="205" t="s">
        <v>181</v>
      </c>
      <c r="ER57" s="254"/>
      <c r="ES57" s="255" t="s">
        <v>10</v>
      </c>
      <c r="ET57" s="255" t="s">
        <v>10</v>
      </c>
      <c r="EU57" s="254" t="s">
        <v>10</v>
      </c>
      <c r="EV57" s="254" t="s">
        <v>10</v>
      </c>
      <c r="EW57" s="255" t="s">
        <v>10</v>
      </c>
      <c r="EX57" s="255"/>
      <c r="EY57" s="255"/>
      <c r="EZ57" s="255">
        <v>0</v>
      </c>
      <c r="FA57" s="255"/>
      <c r="FB57" s="261" t="s">
        <v>10</v>
      </c>
      <c r="FC57" s="261" t="s">
        <v>10</v>
      </c>
      <c r="FD57" s="207" t="s">
        <v>402</v>
      </c>
      <c r="FE57" s="205" t="s">
        <v>397</v>
      </c>
      <c r="FF57" s="205" t="s">
        <v>181</v>
      </c>
      <c r="FG57" s="254"/>
      <c r="FH57" s="255" t="s">
        <v>10</v>
      </c>
      <c r="FI57" s="255" t="s">
        <v>10</v>
      </c>
      <c r="FJ57" s="254" t="s">
        <v>10</v>
      </c>
      <c r="FK57" s="254" t="s">
        <v>10</v>
      </c>
      <c r="FL57" s="255" t="s">
        <v>10</v>
      </c>
      <c r="FM57" s="255"/>
      <c r="FN57" s="255"/>
      <c r="FO57" s="255">
        <v>0</v>
      </c>
      <c r="FP57" s="255"/>
      <c r="FQ57" s="261" t="s">
        <v>10</v>
      </c>
      <c r="FR57" s="261" t="s">
        <v>10</v>
      </c>
      <c r="FS57" s="207" t="s">
        <v>402</v>
      </c>
      <c r="FT57" s="205" t="s">
        <v>397</v>
      </c>
      <c r="FU57" s="205" t="s">
        <v>181</v>
      </c>
      <c r="FV57" s="254">
        <v>0</v>
      </c>
      <c r="FW57" s="255" t="s">
        <v>10</v>
      </c>
      <c r="FX57" s="255" t="s">
        <v>10</v>
      </c>
      <c r="FY57" s="254" t="s">
        <v>10</v>
      </c>
      <c r="FZ57" s="254" t="s">
        <v>10</v>
      </c>
      <c r="GA57" s="255" t="s">
        <v>10</v>
      </c>
      <c r="GB57" s="255">
        <f>'ф 4,2 - разносить'!CH33</f>
        <v>0</v>
      </c>
      <c r="GC57" s="255">
        <v>0</v>
      </c>
      <c r="GD57" s="255">
        <f>'ф 4,2 - разносить'!CI33</f>
        <v>0</v>
      </c>
      <c r="GE57" s="261" t="s">
        <v>10</v>
      </c>
      <c r="GF57" s="261"/>
    </row>
    <row r="58" spans="1:188" ht="25.5" customHeight="1">
      <c r="A58" s="208" t="s">
        <v>337</v>
      </c>
      <c r="B58" s="214" t="s">
        <v>338</v>
      </c>
      <c r="C58" s="214" t="s">
        <v>182</v>
      </c>
      <c r="D58" s="263">
        <f>D59+D60</f>
        <v>12800</v>
      </c>
      <c r="E58" s="272" t="s">
        <v>10</v>
      </c>
      <c r="F58" s="272" t="s">
        <v>10</v>
      </c>
      <c r="G58" s="263" t="s">
        <v>10</v>
      </c>
      <c r="H58" s="263" t="s">
        <v>10</v>
      </c>
      <c r="I58" s="272" t="s">
        <v>10</v>
      </c>
      <c r="J58" s="263">
        <f>J59+J60</f>
        <v>2800</v>
      </c>
      <c r="K58" s="263" t="e">
        <f>K59+K60</f>
        <v>#REF!</v>
      </c>
      <c r="L58" s="263">
        <f>L59+L60</f>
        <v>0</v>
      </c>
      <c r="M58" s="263">
        <f>M59+M60</f>
        <v>0</v>
      </c>
      <c r="N58" s="273" t="s">
        <v>10</v>
      </c>
      <c r="O58" s="273" t="s">
        <v>10</v>
      </c>
      <c r="P58" s="127" t="e">
        <f>#REF!+#REF!</f>
        <v>#REF!</v>
      </c>
      <c r="Q58" s="127"/>
      <c r="R58" s="208" t="s">
        <v>337</v>
      </c>
      <c r="S58" s="214" t="s">
        <v>338</v>
      </c>
      <c r="T58" s="214" t="s">
        <v>182</v>
      </c>
      <c r="U58" s="257">
        <f>U59+U60</f>
        <v>12800</v>
      </c>
      <c r="V58" s="258" t="s">
        <v>10</v>
      </c>
      <c r="W58" s="258" t="s">
        <v>10</v>
      </c>
      <c r="X58" s="258" t="s">
        <v>10</v>
      </c>
      <c r="Y58" s="258" t="s">
        <v>10</v>
      </c>
      <c r="Z58" s="258" t="s">
        <v>10</v>
      </c>
      <c r="AA58" s="257">
        <f>AA59+AA60</f>
        <v>2800</v>
      </c>
      <c r="AB58" s="257">
        <f>AB59+AB60</f>
        <v>0</v>
      </c>
      <c r="AC58" s="257">
        <v>0</v>
      </c>
      <c r="AD58" s="257">
        <f>AD59+AD60</f>
        <v>0</v>
      </c>
      <c r="AE58" s="259" t="s">
        <v>10</v>
      </c>
      <c r="AF58" s="259" t="s">
        <v>10</v>
      </c>
      <c r="AG58" s="127" t="e">
        <f>#REF!+#REF!</f>
        <v>#REF!</v>
      </c>
      <c r="AH58" s="208" t="s">
        <v>337</v>
      </c>
      <c r="AI58" s="214" t="s">
        <v>338</v>
      </c>
      <c r="AJ58" s="214" t="s">
        <v>182</v>
      </c>
      <c r="AK58" s="257">
        <f>AK59+AK60</f>
        <v>0</v>
      </c>
      <c r="AL58" s="258" t="s">
        <v>10</v>
      </c>
      <c r="AM58" s="258" t="s">
        <v>10</v>
      </c>
      <c r="AN58" s="257" t="s">
        <v>10</v>
      </c>
      <c r="AO58" s="257" t="s">
        <v>10</v>
      </c>
      <c r="AP58" s="258" t="s">
        <v>10</v>
      </c>
      <c r="AQ58" s="257">
        <f>AQ59+AQ60</f>
        <v>0</v>
      </c>
      <c r="AR58" s="257">
        <f>AR59+AR60</f>
        <v>0</v>
      </c>
      <c r="AS58" s="257">
        <v>0</v>
      </c>
      <c r="AT58" s="257">
        <f>AT59+AT60</f>
        <v>0</v>
      </c>
      <c r="AU58" s="259" t="s">
        <v>10</v>
      </c>
      <c r="AV58" s="259" t="s">
        <v>10</v>
      </c>
      <c r="AW58" s="127" t="e">
        <f>#REF!+#REF!</f>
        <v>#REF!</v>
      </c>
      <c r="AX58" s="208" t="s">
        <v>337</v>
      </c>
      <c r="AY58" s="214" t="s">
        <v>338</v>
      </c>
      <c r="AZ58" s="214" t="s">
        <v>182</v>
      </c>
      <c r="BA58" s="257">
        <f>BA59+BA60</f>
        <v>0</v>
      </c>
      <c r="BB58" s="258" t="s">
        <v>10</v>
      </c>
      <c r="BC58" s="258" t="s">
        <v>10</v>
      </c>
      <c r="BD58" s="257" t="s">
        <v>10</v>
      </c>
      <c r="BE58" s="257" t="s">
        <v>10</v>
      </c>
      <c r="BF58" s="258" t="s">
        <v>10</v>
      </c>
      <c r="BG58" s="257">
        <f>BG59+BG60</f>
        <v>0</v>
      </c>
      <c r="BH58" s="257">
        <f>BH59+BH60</f>
        <v>0</v>
      </c>
      <c r="BI58" s="257">
        <v>0</v>
      </c>
      <c r="BJ58" s="257">
        <f>BJ59+BJ60</f>
        <v>0</v>
      </c>
      <c r="BK58" s="259" t="s">
        <v>10</v>
      </c>
      <c r="BL58" s="259" t="s">
        <v>10</v>
      </c>
      <c r="BM58" s="127" t="e">
        <f>#REF!+#REF!</f>
        <v>#REF!</v>
      </c>
      <c r="BN58" s="208" t="s">
        <v>337</v>
      </c>
      <c r="BO58" s="214" t="s">
        <v>338</v>
      </c>
      <c r="BP58" s="214" t="s">
        <v>182</v>
      </c>
      <c r="BQ58" s="257">
        <f>BQ59+BQ60</f>
        <v>0</v>
      </c>
      <c r="BR58" s="258" t="s">
        <v>10</v>
      </c>
      <c r="BS58" s="258" t="s">
        <v>10</v>
      </c>
      <c r="BT58" s="257" t="s">
        <v>10</v>
      </c>
      <c r="BU58" s="257" t="s">
        <v>10</v>
      </c>
      <c r="BV58" s="258" t="s">
        <v>10</v>
      </c>
      <c r="BW58" s="257">
        <f>BW59+BW60</f>
        <v>0</v>
      </c>
      <c r="BX58" s="257">
        <f>BX59+BX60</f>
        <v>0</v>
      </c>
      <c r="BY58" s="257">
        <v>0</v>
      </c>
      <c r="BZ58" s="257">
        <f>BZ59+BZ60</f>
        <v>0</v>
      </c>
      <c r="CA58" s="259" t="s">
        <v>10</v>
      </c>
      <c r="CB58" s="259" t="s">
        <v>10</v>
      </c>
      <c r="CC58" s="127" t="e">
        <f>#REF!+#REF!</f>
        <v>#REF!</v>
      </c>
      <c r="CD58" s="208" t="s">
        <v>337</v>
      </c>
      <c r="CE58" s="214" t="s">
        <v>338</v>
      </c>
      <c r="CF58" s="214" t="s">
        <v>182</v>
      </c>
      <c r="CG58" s="257">
        <f>CG59+CG60</f>
        <v>0</v>
      </c>
      <c r="CH58" s="258" t="s">
        <v>10</v>
      </c>
      <c r="CI58" s="258" t="s">
        <v>10</v>
      </c>
      <c r="CJ58" s="257" t="s">
        <v>10</v>
      </c>
      <c r="CK58" s="257" t="s">
        <v>10</v>
      </c>
      <c r="CL58" s="258" t="s">
        <v>10</v>
      </c>
      <c r="CM58" s="257">
        <f>CM59+CM60</f>
        <v>0</v>
      </c>
      <c r="CN58" s="257">
        <f>CN59+CN60</f>
        <v>0</v>
      </c>
      <c r="CO58" s="257">
        <v>0</v>
      </c>
      <c r="CP58" s="257">
        <f>CP59+CP60</f>
        <v>0</v>
      </c>
      <c r="CQ58" s="259" t="s">
        <v>10</v>
      </c>
      <c r="CR58" s="259" t="s">
        <v>10</v>
      </c>
      <c r="CS58" s="127" t="e">
        <f>#REF!+#REF!</f>
        <v>#REF!</v>
      </c>
      <c r="CT58" s="208" t="s">
        <v>337</v>
      </c>
      <c r="CU58" s="214" t="s">
        <v>338</v>
      </c>
      <c r="CV58" s="214" t="s">
        <v>182</v>
      </c>
      <c r="CW58" s="257">
        <f>CW59+CW60</f>
        <v>0</v>
      </c>
      <c r="CX58" s="258" t="s">
        <v>10</v>
      </c>
      <c r="CY58" s="258" t="s">
        <v>10</v>
      </c>
      <c r="CZ58" s="257" t="s">
        <v>10</v>
      </c>
      <c r="DA58" s="257" t="s">
        <v>10</v>
      </c>
      <c r="DB58" s="258" t="s">
        <v>10</v>
      </c>
      <c r="DC58" s="257">
        <f>DC59+DC60</f>
        <v>0</v>
      </c>
      <c r="DD58" s="257">
        <f>DD59+DD60</f>
        <v>0</v>
      </c>
      <c r="DE58" s="257">
        <v>0</v>
      </c>
      <c r="DF58" s="257">
        <f>DF59+DF60</f>
        <v>0</v>
      </c>
      <c r="DG58" s="259" t="s">
        <v>10</v>
      </c>
      <c r="DH58" s="259" t="s">
        <v>10</v>
      </c>
      <c r="DI58" s="127" t="e">
        <f>#REF!+#REF!</f>
        <v>#REF!</v>
      </c>
      <c r="DJ58" s="208" t="s">
        <v>337</v>
      </c>
      <c r="DK58" s="214" t="s">
        <v>338</v>
      </c>
      <c r="DL58" s="214" t="s">
        <v>182</v>
      </c>
      <c r="DM58" s="257">
        <f>DM59+DM60</f>
        <v>0</v>
      </c>
      <c r="DN58" s="258" t="s">
        <v>10</v>
      </c>
      <c r="DO58" s="258" t="s">
        <v>10</v>
      </c>
      <c r="DP58" s="257" t="s">
        <v>10</v>
      </c>
      <c r="DQ58" s="257" t="s">
        <v>10</v>
      </c>
      <c r="DR58" s="258" t="s">
        <v>10</v>
      </c>
      <c r="DS58" s="257">
        <f>DS59+DS60</f>
        <v>0</v>
      </c>
      <c r="DT58" s="257">
        <f>DT59+DT60</f>
        <v>0</v>
      </c>
      <c r="DU58" s="257">
        <v>0</v>
      </c>
      <c r="DV58" s="257">
        <f>DV59+DV60</f>
        <v>0</v>
      </c>
      <c r="DW58" s="260" t="s">
        <v>10</v>
      </c>
      <c r="DX58" s="260" t="s">
        <v>10</v>
      </c>
      <c r="DY58" s="139" t="e">
        <f>#REF!+#REF!</f>
        <v>#REF!</v>
      </c>
      <c r="DZ58" s="208" t="s">
        <v>337</v>
      </c>
      <c r="EA58" s="214" t="s">
        <v>338</v>
      </c>
      <c r="EB58" s="214" t="s">
        <v>182</v>
      </c>
      <c r="EC58" s="257">
        <f>EC59+EC60</f>
        <v>0</v>
      </c>
      <c r="ED58" s="258" t="s">
        <v>10</v>
      </c>
      <c r="EE58" s="258" t="s">
        <v>10</v>
      </c>
      <c r="EF58" s="257" t="s">
        <v>10</v>
      </c>
      <c r="EG58" s="257" t="s">
        <v>10</v>
      </c>
      <c r="EH58" s="258" t="s">
        <v>10</v>
      </c>
      <c r="EI58" s="257">
        <f>EI59+EI60</f>
        <v>0</v>
      </c>
      <c r="EJ58" s="257">
        <f>EJ59+EJ60</f>
        <v>0</v>
      </c>
      <c r="EK58" s="257">
        <v>0</v>
      </c>
      <c r="EL58" s="257">
        <f>EL59+EL60</f>
        <v>0</v>
      </c>
      <c r="EM58" s="260" t="s">
        <v>10</v>
      </c>
      <c r="EN58" s="260" t="s">
        <v>10</v>
      </c>
      <c r="EO58" s="208" t="s">
        <v>337</v>
      </c>
      <c r="EP58" s="214" t="s">
        <v>338</v>
      </c>
      <c r="EQ58" s="214" t="s">
        <v>182</v>
      </c>
      <c r="ER58" s="257">
        <f>ER59+ER60</f>
        <v>0</v>
      </c>
      <c r="ES58" s="258" t="s">
        <v>10</v>
      </c>
      <c r="ET58" s="258" t="s">
        <v>10</v>
      </c>
      <c r="EU58" s="257" t="s">
        <v>10</v>
      </c>
      <c r="EV58" s="257" t="s">
        <v>10</v>
      </c>
      <c r="EW58" s="258" t="s">
        <v>10</v>
      </c>
      <c r="EX58" s="257">
        <f>EX59+EX60</f>
        <v>0</v>
      </c>
      <c r="EY58" s="257">
        <f>EY59+EY60</f>
        <v>0</v>
      </c>
      <c r="EZ58" s="257">
        <v>0</v>
      </c>
      <c r="FA58" s="257">
        <f>FA59+FA60</f>
        <v>0</v>
      </c>
      <c r="FB58" s="260" t="s">
        <v>10</v>
      </c>
      <c r="FC58" s="260" t="s">
        <v>10</v>
      </c>
      <c r="FD58" s="208" t="s">
        <v>337</v>
      </c>
      <c r="FE58" s="214" t="s">
        <v>338</v>
      </c>
      <c r="FF58" s="214" t="s">
        <v>182</v>
      </c>
      <c r="FG58" s="257">
        <f>FG59+FG60</f>
        <v>0</v>
      </c>
      <c r="FH58" s="258" t="s">
        <v>10</v>
      </c>
      <c r="FI58" s="258" t="s">
        <v>10</v>
      </c>
      <c r="FJ58" s="257" t="s">
        <v>10</v>
      </c>
      <c r="FK58" s="257" t="s">
        <v>10</v>
      </c>
      <c r="FL58" s="258" t="s">
        <v>10</v>
      </c>
      <c r="FM58" s="257">
        <f>FM59+FM60</f>
        <v>0</v>
      </c>
      <c r="FN58" s="257">
        <f>FN59+FN60</f>
        <v>0</v>
      </c>
      <c r="FO58" s="257">
        <v>0</v>
      </c>
      <c r="FP58" s="257">
        <f>FP59+FP60</f>
        <v>0</v>
      </c>
      <c r="FQ58" s="260" t="s">
        <v>10</v>
      </c>
      <c r="FR58" s="260" t="s">
        <v>10</v>
      </c>
      <c r="FS58" s="208" t="s">
        <v>337</v>
      </c>
      <c r="FT58" s="214" t="s">
        <v>338</v>
      </c>
      <c r="FU58" s="214" t="s">
        <v>182</v>
      </c>
      <c r="FV58" s="257">
        <f>FV59+FV60</f>
        <v>0</v>
      </c>
      <c r="FW58" s="258" t="s">
        <v>10</v>
      </c>
      <c r="FX58" s="258" t="s">
        <v>10</v>
      </c>
      <c r="FY58" s="257" t="s">
        <v>10</v>
      </c>
      <c r="FZ58" s="257" t="s">
        <v>10</v>
      </c>
      <c r="GA58" s="258" t="s">
        <v>10</v>
      </c>
      <c r="GB58" s="257">
        <f>GB59+GB60</f>
        <v>0</v>
      </c>
      <c r="GC58" s="257">
        <f>GC59+GC60</f>
        <v>0</v>
      </c>
      <c r="GD58" s="257">
        <f>GD59+GD60</f>
        <v>0</v>
      </c>
      <c r="GE58" s="260" t="s">
        <v>10</v>
      </c>
      <c r="GF58" s="260" t="s">
        <v>10</v>
      </c>
    </row>
    <row r="59" spans="1:188" ht="27" customHeight="1">
      <c r="A59" s="209" t="s">
        <v>250</v>
      </c>
      <c r="B59" s="210">
        <v>2281</v>
      </c>
      <c r="C59" s="205" t="s">
        <v>183</v>
      </c>
      <c r="D59" s="269">
        <f>U59+AK59+BA59+BQ59+CG59+CW59+DM59+EC59+ER59+FG59+FV59</f>
        <v>0</v>
      </c>
      <c r="E59" s="270" t="s">
        <v>10</v>
      </c>
      <c r="F59" s="270" t="s">
        <v>10</v>
      </c>
      <c r="G59" s="269" t="s">
        <v>10</v>
      </c>
      <c r="H59" s="269" t="s">
        <v>10</v>
      </c>
      <c r="I59" s="270" t="s">
        <v>10</v>
      </c>
      <c r="J59" s="269">
        <f t="shared" si="5"/>
        <v>0</v>
      </c>
      <c r="K59" s="269" t="e">
        <f>AB59+AR59+BH59+BX59+CN59+DD59+DT59+EJ59+EY59+FN59+#REF!</f>
        <v>#REF!</v>
      </c>
      <c r="L59" s="269">
        <f>AD59+AT59+BJ59+BZ59+CP59+DF59+DV59+EL59+FA59+FP59+GC59</f>
        <v>0</v>
      </c>
      <c r="M59" s="269">
        <f t="shared" si="2"/>
        <v>0</v>
      </c>
      <c r="N59" s="271" t="s">
        <v>10</v>
      </c>
      <c r="O59" s="271" t="s">
        <v>10</v>
      </c>
      <c r="P59" s="127"/>
      <c r="Q59" s="127"/>
      <c r="R59" s="209" t="s">
        <v>250</v>
      </c>
      <c r="S59" s="210">
        <v>2281</v>
      </c>
      <c r="T59" s="205" t="s">
        <v>183</v>
      </c>
      <c r="U59" s="254">
        <v>0</v>
      </c>
      <c r="V59" s="255" t="s">
        <v>10</v>
      </c>
      <c r="W59" s="255" t="s">
        <v>10</v>
      </c>
      <c r="X59" s="255" t="s">
        <v>10</v>
      </c>
      <c r="Y59" s="255" t="s">
        <v>10</v>
      </c>
      <c r="Z59" s="255" t="s">
        <v>10</v>
      </c>
      <c r="AA59" s="255">
        <v>0</v>
      </c>
      <c r="AB59" s="255"/>
      <c r="AC59" s="255">
        <v>0</v>
      </c>
      <c r="AD59" s="255">
        <v>0</v>
      </c>
      <c r="AE59" s="256" t="s">
        <v>10</v>
      </c>
      <c r="AF59" s="256" t="s">
        <v>10</v>
      </c>
      <c r="AG59" s="127"/>
      <c r="AH59" s="209" t="s">
        <v>250</v>
      </c>
      <c r="AI59" s="210">
        <v>2281</v>
      </c>
      <c r="AJ59" s="205" t="s">
        <v>183</v>
      </c>
      <c r="AK59" s="254">
        <v>0</v>
      </c>
      <c r="AL59" s="255" t="s">
        <v>10</v>
      </c>
      <c r="AM59" s="255" t="s">
        <v>10</v>
      </c>
      <c r="AN59" s="254" t="s">
        <v>10</v>
      </c>
      <c r="AO59" s="254" t="s">
        <v>10</v>
      </c>
      <c r="AP59" s="255" t="s">
        <v>10</v>
      </c>
      <c r="AQ59" s="255">
        <v>0</v>
      </c>
      <c r="AR59" s="255"/>
      <c r="AS59" s="255">
        <v>0</v>
      </c>
      <c r="AT59" s="255">
        <v>0</v>
      </c>
      <c r="AU59" s="256" t="s">
        <v>10</v>
      </c>
      <c r="AV59" s="256" t="s">
        <v>10</v>
      </c>
      <c r="AW59" s="127"/>
      <c r="AX59" s="209" t="s">
        <v>250</v>
      </c>
      <c r="AY59" s="210">
        <v>2281</v>
      </c>
      <c r="AZ59" s="205" t="s">
        <v>183</v>
      </c>
      <c r="BA59" s="254">
        <v>0</v>
      </c>
      <c r="BB59" s="255" t="s">
        <v>10</v>
      </c>
      <c r="BC59" s="255" t="s">
        <v>10</v>
      </c>
      <c r="BD59" s="254" t="s">
        <v>10</v>
      </c>
      <c r="BE59" s="254" t="s">
        <v>10</v>
      </c>
      <c r="BF59" s="255" t="s">
        <v>10</v>
      </c>
      <c r="BG59" s="255">
        <v>0</v>
      </c>
      <c r="BH59" s="255"/>
      <c r="BI59" s="255">
        <v>0</v>
      </c>
      <c r="BJ59" s="255">
        <v>0</v>
      </c>
      <c r="BK59" s="256" t="s">
        <v>10</v>
      </c>
      <c r="BL59" s="256" t="s">
        <v>10</v>
      </c>
      <c r="BM59" s="127"/>
      <c r="BN59" s="209" t="s">
        <v>250</v>
      </c>
      <c r="BO59" s="210">
        <v>2281</v>
      </c>
      <c r="BP59" s="205" t="s">
        <v>183</v>
      </c>
      <c r="BQ59" s="254">
        <v>0</v>
      </c>
      <c r="BR59" s="255" t="s">
        <v>10</v>
      </c>
      <c r="BS59" s="255" t="s">
        <v>10</v>
      </c>
      <c r="BT59" s="254" t="s">
        <v>10</v>
      </c>
      <c r="BU59" s="254" t="s">
        <v>10</v>
      </c>
      <c r="BV59" s="255" t="s">
        <v>10</v>
      </c>
      <c r="BW59" s="255">
        <v>0</v>
      </c>
      <c r="BX59" s="255"/>
      <c r="BY59" s="255">
        <v>0</v>
      </c>
      <c r="BZ59" s="255">
        <v>0</v>
      </c>
      <c r="CA59" s="256" t="s">
        <v>10</v>
      </c>
      <c r="CB59" s="256" t="s">
        <v>10</v>
      </c>
      <c r="CC59" s="127"/>
      <c r="CD59" s="209" t="s">
        <v>250</v>
      </c>
      <c r="CE59" s="210">
        <v>2281</v>
      </c>
      <c r="CF59" s="205" t="s">
        <v>183</v>
      </c>
      <c r="CG59" s="254">
        <v>0</v>
      </c>
      <c r="CH59" s="255" t="s">
        <v>10</v>
      </c>
      <c r="CI59" s="255" t="s">
        <v>10</v>
      </c>
      <c r="CJ59" s="254" t="s">
        <v>10</v>
      </c>
      <c r="CK59" s="254" t="s">
        <v>10</v>
      </c>
      <c r="CL59" s="255" t="s">
        <v>10</v>
      </c>
      <c r="CM59" s="255">
        <v>0</v>
      </c>
      <c r="CN59" s="255"/>
      <c r="CO59" s="255">
        <v>0</v>
      </c>
      <c r="CP59" s="255">
        <v>0</v>
      </c>
      <c r="CQ59" s="256" t="s">
        <v>10</v>
      </c>
      <c r="CR59" s="256" t="s">
        <v>10</v>
      </c>
      <c r="CS59" s="127"/>
      <c r="CT59" s="209" t="s">
        <v>250</v>
      </c>
      <c r="CU59" s="210">
        <v>2281</v>
      </c>
      <c r="CV59" s="205" t="s">
        <v>183</v>
      </c>
      <c r="CW59" s="254">
        <v>0</v>
      </c>
      <c r="CX59" s="255" t="s">
        <v>10</v>
      </c>
      <c r="CY59" s="255" t="s">
        <v>10</v>
      </c>
      <c r="CZ59" s="254" t="s">
        <v>10</v>
      </c>
      <c r="DA59" s="254" t="s">
        <v>10</v>
      </c>
      <c r="DB59" s="255" t="s">
        <v>10</v>
      </c>
      <c r="DC59" s="255">
        <v>0</v>
      </c>
      <c r="DD59" s="255"/>
      <c r="DE59" s="255">
        <v>0</v>
      </c>
      <c r="DF59" s="255">
        <v>0</v>
      </c>
      <c r="DG59" s="256" t="s">
        <v>10</v>
      </c>
      <c r="DH59" s="256" t="s">
        <v>10</v>
      </c>
      <c r="DI59" s="127"/>
      <c r="DJ59" s="209" t="s">
        <v>250</v>
      </c>
      <c r="DK59" s="210">
        <v>2281</v>
      </c>
      <c r="DL59" s="205" t="s">
        <v>183</v>
      </c>
      <c r="DM59" s="254">
        <v>0</v>
      </c>
      <c r="DN59" s="255" t="s">
        <v>10</v>
      </c>
      <c r="DO59" s="255" t="s">
        <v>10</v>
      </c>
      <c r="DP59" s="254" t="s">
        <v>10</v>
      </c>
      <c r="DQ59" s="254" t="s">
        <v>10</v>
      </c>
      <c r="DR59" s="255" t="s">
        <v>10</v>
      </c>
      <c r="DS59" s="255">
        <v>0</v>
      </c>
      <c r="DT59" s="255"/>
      <c r="DU59" s="255">
        <v>0</v>
      </c>
      <c r="DV59" s="255">
        <v>0</v>
      </c>
      <c r="DW59" s="261" t="s">
        <v>10</v>
      </c>
      <c r="DX59" s="261" t="s">
        <v>10</v>
      </c>
      <c r="DY59" s="139"/>
      <c r="DZ59" s="209" t="s">
        <v>250</v>
      </c>
      <c r="EA59" s="210">
        <v>2281</v>
      </c>
      <c r="EB59" s="205" t="s">
        <v>183</v>
      </c>
      <c r="EC59" s="254">
        <v>0</v>
      </c>
      <c r="ED59" s="255" t="s">
        <v>10</v>
      </c>
      <c r="EE59" s="255" t="s">
        <v>10</v>
      </c>
      <c r="EF59" s="254" t="s">
        <v>10</v>
      </c>
      <c r="EG59" s="254" t="s">
        <v>10</v>
      </c>
      <c r="EH59" s="255" t="s">
        <v>10</v>
      </c>
      <c r="EI59" s="255">
        <v>0</v>
      </c>
      <c r="EJ59" s="255"/>
      <c r="EK59" s="255">
        <v>0</v>
      </c>
      <c r="EL59" s="255">
        <v>0</v>
      </c>
      <c r="EM59" s="261" t="s">
        <v>10</v>
      </c>
      <c r="EN59" s="261" t="s">
        <v>10</v>
      </c>
      <c r="EO59" s="209" t="s">
        <v>250</v>
      </c>
      <c r="EP59" s="210">
        <v>2281</v>
      </c>
      <c r="EQ59" s="205" t="s">
        <v>183</v>
      </c>
      <c r="ER59" s="254">
        <v>0</v>
      </c>
      <c r="ES59" s="255" t="s">
        <v>10</v>
      </c>
      <c r="ET59" s="255" t="s">
        <v>10</v>
      </c>
      <c r="EU59" s="254" t="s">
        <v>10</v>
      </c>
      <c r="EV59" s="254" t="s">
        <v>10</v>
      </c>
      <c r="EW59" s="255" t="s">
        <v>10</v>
      </c>
      <c r="EX59" s="255">
        <v>0</v>
      </c>
      <c r="EY59" s="255"/>
      <c r="EZ59" s="255">
        <v>0</v>
      </c>
      <c r="FA59" s="255">
        <v>0</v>
      </c>
      <c r="FB59" s="261" t="s">
        <v>10</v>
      </c>
      <c r="FC59" s="261" t="s">
        <v>10</v>
      </c>
      <c r="FD59" s="209" t="s">
        <v>250</v>
      </c>
      <c r="FE59" s="210">
        <v>2281</v>
      </c>
      <c r="FF59" s="205" t="s">
        <v>183</v>
      </c>
      <c r="FG59" s="254">
        <v>0</v>
      </c>
      <c r="FH59" s="255" t="s">
        <v>10</v>
      </c>
      <c r="FI59" s="255" t="s">
        <v>10</v>
      </c>
      <c r="FJ59" s="254" t="s">
        <v>10</v>
      </c>
      <c r="FK59" s="254" t="s">
        <v>10</v>
      </c>
      <c r="FL59" s="255" t="s">
        <v>10</v>
      </c>
      <c r="FM59" s="255">
        <v>0</v>
      </c>
      <c r="FN59" s="255"/>
      <c r="FO59" s="255">
        <v>0</v>
      </c>
      <c r="FP59" s="255">
        <v>0</v>
      </c>
      <c r="FQ59" s="261" t="s">
        <v>10</v>
      </c>
      <c r="FR59" s="261" t="s">
        <v>10</v>
      </c>
      <c r="FS59" s="209" t="s">
        <v>250</v>
      </c>
      <c r="FT59" s="210">
        <v>2281</v>
      </c>
      <c r="FU59" s="205" t="s">
        <v>183</v>
      </c>
      <c r="FV59" s="254">
        <v>0</v>
      </c>
      <c r="FW59" s="255" t="s">
        <v>10</v>
      </c>
      <c r="FX59" s="255" t="s">
        <v>10</v>
      </c>
      <c r="FY59" s="254" t="s">
        <v>10</v>
      </c>
      <c r="FZ59" s="254" t="s">
        <v>10</v>
      </c>
      <c r="GA59" s="255" t="s">
        <v>10</v>
      </c>
      <c r="GB59" s="255">
        <v>0</v>
      </c>
      <c r="GC59" s="255">
        <v>0</v>
      </c>
      <c r="GD59" s="255">
        <v>0</v>
      </c>
      <c r="GE59" s="260" t="s">
        <v>10</v>
      </c>
      <c r="GF59" s="261" t="s">
        <v>10</v>
      </c>
    </row>
    <row r="60" spans="1:188" ht="27" customHeight="1">
      <c r="A60" s="209" t="s">
        <v>269</v>
      </c>
      <c r="B60" s="210">
        <v>2282</v>
      </c>
      <c r="C60" s="205" t="s">
        <v>184</v>
      </c>
      <c r="D60" s="269">
        <f t="shared" si="0"/>
        <v>12800</v>
      </c>
      <c r="E60" s="270" t="s">
        <v>10</v>
      </c>
      <c r="F60" s="270" t="s">
        <v>10</v>
      </c>
      <c r="G60" s="269" t="s">
        <v>10</v>
      </c>
      <c r="H60" s="269" t="s">
        <v>10</v>
      </c>
      <c r="I60" s="270" t="s">
        <v>10</v>
      </c>
      <c r="J60" s="269">
        <f>AA60+AQ60+BG60+BW60+CM60+DC60+DS60+EI60+EX60+FM60+GB60</f>
        <v>2800</v>
      </c>
      <c r="K60" s="269" t="e">
        <f>AB60+AR60+BH60+BX60+CN60+DD60+DT60+EJ60+EY60+FN60+#REF!</f>
        <v>#REF!</v>
      </c>
      <c r="L60" s="269">
        <v>0</v>
      </c>
      <c r="M60" s="269">
        <f t="shared" si="2"/>
        <v>0</v>
      </c>
      <c r="N60" s="271" t="s">
        <v>10</v>
      </c>
      <c r="O60" s="271" t="s">
        <v>10</v>
      </c>
      <c r="P60" s="127"/>
      <c r="Q60" s="127"/>
      <c r="R60" s="209" t="s">
        <v>269</v>
      </c>
      <c r="S60" s="210">
        <v>2282</v>
      </c>
      <c r="T60" s="205" t="s">
        <v>184</v>
      </c>
      <c r="U60" s="254">
        <v>12800</v>
      </c>
      <c r="V60" s="255" t="s">
        <v>10</v>
      </c>
      <c r="W60" s="255" t="s">
        <v>10</v>
      </c>
      <c r="X60" s="255" t="s">
        <v>10</v>
      </c>
      <c r="Y60" s="255" t="s">
        <v>10</v>
      </c>
      <c r="Z60" s="255" t="s">
        <v>10</v>
      </c>
      <c r="AA60" s="255">
        <f>'ф 4,2 - разносить'!AC34</f>
        <v>2800</v>
      </c>
      <c r="AB60" s="255"/>
      <c r="AC60" s="255">
        <v>0</v>
      </c>
      <c r="AD60" s="255">
        <f>'ф 4,2 - разносить'!AD34</f>
        <v>0</v>
      </c>
      <c r="AE60" s="256" t="s">
        <v>10</v>
      </c>
      <c r="AF60" s="256" t="s">
        <v>10</v>
      </c>
      <c r="AG60" s="127"/>
      <c r="AH60" s="209" t="s">
        <v>269</v>
      </c>
      <c r="AI60" s="210">
        <v>2282</v>
      </c>
      <c r="AJ60" s="205" t="s">
        <v>184</v>
      </c>
      <c r="AK60" s="254">
        <v>0</v>
      </c>
      <c r="AL60" s="255" t="s">
        <v>10</v>
      </c>
      <c r="AM60" s="255" t="s">
        <v>10</v>
      </c>
      <c r="AN60" s="254" t="s">
        <v>10</v>
      </c>
      <c r="AO60" s="254" t="s">
        <v>10</v>
      </c>
      <c r="AP60" s="255" t="s">
        <v>10</v>
      </c>
      <c r="AQ60" s="255">
        <f>'ф 4,2 - разносить'!AX34</f>
        <v>0</v>
      </c>
      <c r="AR60" s="255"/>
      <c r="AS60" s="255">
        <v>0</v>
      </c>
      <c r="AT60" s="255">
        <v>0</v>
      </c>
      <c r="AU60" s="256" t="s">
        <v>10</v>
      </c>
      <c r="AV60" s="256" t="s">
        <v>10</v>
      </c>
      <c r="AW60" s="127"/>
      <c r="AX60" s="209" t="s">
        <v>269</v>
      </c>
      <c r="AY60" s="210">
        <v>2282</v>
      </c>
      <c r="AZ60" s="205" t="s">
        <v>184</v>
      </c>
      <c r="BA60" s="254">
        <v>0</v>
      </c>
      <c r="BB60" s="255" t="s">
        <v>10</v>
      </c>
      <c r="BC60" s="255" t="s">
        <v>10</v>
      </c>
      <c r="BD60" s="254" t="s">
        <v>10</v>
      </c>
      <c r="BE60" s="254" t="s">
        <v>10</v>
      </c>
      <c r="BF60" s="255" t="s">
        <v>10</v>
      </c>
      <c r="BG60" s="255">
        <v>0</v>
      </c>
      <c r="BH60" s="255"/>
      <c r="BI60" s="255">
        <v>0</v>
      </c>
      <c r="BJ60" s="255">
        <v>0</v>
      </c>
      <c r="BK60" s="256" t="s">
        <v>10</v>
      </c>
      <c r="BL60" s="256" t="s">
        <v>10</v>
      </c>
      <c r="BM60" s="127"/>
      <c r="BN60" s="209" t="s">
        <v>269</v>
      </c>
      <c r="BO60" s="210">
        <v>2282</v>
      </c>
      <c r="BP60" s="205" t="s">
        <v>184</v>
      </c>
      <c r="BQ60" s="254">
        <v>0</v>
      </c>
      <c r="BR60" s="255" t="s">
        <v>10</v>
      </c>
      <c r="BS60" s="255" t="s">
        <v>10</v>
      </c>
      <c r="BT60" s="254" t="s">
        <v>10</v>
      </c>
      <c r="BU60" s="254" t="s">
        <v>10</v>
      </c>
      <c r="BV60" s="255" t="s">
        <v>10</v>
      </c>
      <c r="BW60" s="255">
        <v>0</v>
      </c>
      <c r="BX60" s="255"/>
      <c r="BY60" s="255">
        <v>0</v>
      </c>
      <c r="BZ60" s="255">
        <v>0</v>
      </c>
      <c r="CA60" s="256" t="s">
        <v>10</v>
      </c>
      <c r="CB60" s="256" t="s">
        <v>10</v>
      </c>
      <c r="CC60" s="127"/>
      <c r="CD60" s="209" t="s">
        <v>269</v>
      </c>
      <c r="CE60" s="210">
        <v>2282</v>
      </c>
      <c r="CF60" s="205" t="s">
        <v>184</v>
      </c>
      <c r="CG60" s="254">
        <v>0</v>
      </c>
      <c r="CH60" s="255" t="s">
        <v>10</v>
      </c>
      <c r="CI60" s="255" t="s">
        <v>10</v>
      </c>
      <c r="CJ60" s="254" t="s">
        <v>10</v>
      </c>
      <c r="CK60" s="254" t="s">
        <v>10</v>
      </c>
      <c r="CL60" s="255" t="s">
        <v>10</v>
      </c>
      <c r="CM60" s="255">
        <v>0</v>
      </c>
      <c r="CN60" s="255"/>
      <c r="CO60" s="255">
        <v>0</v>
      </c>
      <c r="CP60" s="255">
        <v>0</v>
      </c>
      <c r="CQ60" s="256" t="s">
        <v>10</v>
      </c>
      <c r="CR60" s="256" t="s">
        <v>10</v>
      </c>
      <c r="CS60" s="127"/>
      <c r="CT60" s="209" t="s">
        <v>269</v>
      </c>
      <c r="CU60" s="210">
        <v>2282</v>
      </c>
      <c r="CV60" s="205" t="s">
        <v>184</v>
      </c>
      <c r="CW60" s="254">
        <v>0</v>
      </c>
      <c r="CX60" s="255" t="s">
        <v>10</v>
      </c>
      <c r="CY60" s="255" t="s">
        <v>10</v>
      </c>
      <c r="CZ60" s="254" t="s">
        <v>10</v>
      </c>
      <c r="DA60" s="254" t="s">
        <v>10</v>
      </c>
      <c r="DB60" s="255" t="s">
        <v>10</v>
      </c>
      <c r="DC60" s="255">
        <v>0</v>
      </c>
      <c r="DD60" s="255"/>
      <c r="DE60" s="255">
        <v>0</v>
      </c>
      <c r="DF60" s="255">
        <v>0</v>
      </c>
      <c r="DG60" s="256" t="s">
        <v>10</v>
      </c>
      <c r="DH60" s="256" t="s">
        <v>10</v>
      </c>
      <c r="DI60" s="127"/>
      <c r="DJ60" s="209" t="s">
        <v>269</v>
      </c>
      <c r="DK60" s="210">
        <v>2282</v>
      </c>
      <c r="DL60" s="205" t="s">
        <v>184</v>
      </c>
      <c r="DM60" s="254">
        <v>0</v>
      </c>
      <c r="DN60" s="255" t="s">
        <v>10</v>
      </c>
      <c r="DO60" s="255" t="s">
        <v>10</v>
      </c>
      <c r="DP60" s="254" t="s">
        <v>10</v>
      </c>
      <c r="DQ60" s="254" t="s">
        <v>10</v>
      </c>
      <c r="DR60" s="255" t="s">
        <v>10</v>
      </c>
      <c r="DS60" s="255">
        <v>0</v>
      </c>
      <c r="DT60" s="255"/>
      <c r="DU60" s="255">
        <v>0</v>
      </c>
      <c r="DV60" s="255">
        <v>0</v>
      </c>
      <c r="DW60" s="261" t="s">
        <v>10</v>
      </c>
      <c r="DX60" s="261" t="s">
        <v>10</v>
      </c>
      <c r="DY60" s="139"/>
      <c r="DZ60" s="209" t="s">
        <v>269</v>
      </c>
      <c r="EA60" s="210">
        <v>2282</v>
      </c>
      <c r="EB60" s="205" t="s">
        <v>184</v>
      </c>
      <c r="EC60" s="254">
        <v>0</v>
      </c>
      <c r="ED60" s="255" t="s">
        <v>10</v>
      </c>
      <c r="EE60" s="255" t="s">
        <v>10</v>
      </c>
      <c r="EF60" s="254" t="s">
        <v>10</v>
      </c>
      <c r="EG60" s="254" t="s">
        <v>10</v>
      </c>
      <c r="EH60" s="255" t="s">
        <v>10</v>
      </c>
      <c r="EI60" s="255">
        <f>'ф 4,2 - разносить'!CK34</f>
        <v>0</v>
      </c>
      <c r="EJ60" s="255">
        <f>'ф 4,2 - разносить'!CL34</f>
        <v>0</v>
      </c>
      <c r="EK60" s="255">
        <v>0</v>
      </c>
      <c r="EL60" s="255">
        <f>'ф 4,2 - разносить'!CL34</f>
        <v>0</v>
      </c>
      <c r="EM60" s="261" t="s">
        <v>10</v>
      </c>
      <c r="EN60" s="261" t="s">
        <v>10</v>
      </c>
      <c r="EO60" s="209" t="s">
        <v>269</v>
      </c>
      <c r="EP60" s="210">
        <v>2282</v>
      </c>
      <c r="EQ60" s="205" t="s">
        <v>184</v>
      </c>
      <c r="ER60" s="254">
        <v>0</v>
      </c>
      <c r="ES60" s="255" t="s">
        <v>10</v>
      </c>
      <c r="ET60" s="255" t="s">
        <v>10</v>
      </c>
      <c r="EU60" s="254" t="s">
        <v>10</v>
      </c>
      <c r="EV60" s="254" t="s">
        <v>10</v>
      </c>
      <c r="EW60" s="255" t="s">
        <v>10</v>
      </c>
      <c r="EX60" s="255">
        <f>'ф 4,2 - разносить'!CN34</f>
        <v>0</v>
      </c>
      <c r="EY60" s="255">
        <f>'ф 4,2 - разносить'!DA34</f>
        <v>0</v>
      </c>
      <c r="EZ60" s="255">
        <v>0</v>
      </c>
      <c r="FA60" s="255">
        <f>'ф 4,2 - разносить'!CO34</f>
        <v>0</v>
      </c>
      <c r="FB60" s="261" t="s">
        <v>10</v>
      </c>
      <c r="FC60" s="261" t="s">
        <v>10</v>
      </c>
      <c r="FD60" s="209" t="s">
        <v>269</v>
      </c>
      <c r="FE60" s="210">
        <v>2282</v>
      </c>
      <c r="FF60" s="205" t="s">
        <v>184</v>
      </c>
      <c r="FG60" s="254">
        <v>0</v>
      </c>
      <c r="FH60" s="255" t="s">
        <v>10</v>
      </c>
      <c r="FI60" s="255" t="s">
        <v>10</v>
      </c>
      <c r="FJ60" s="254" t="s">
        <v>10</v>
      </c>
      <c r="FK60" s="254" t="s">
        <v>10</v>
      </c>
      <c r="FL60" s="255" t="s">
        <v>10</v>
      </c>
      <c r="FM60" s="255">
        <f>'ф 4,2 - разносить'!CZ34</f>
        <v>0</v>
      </c>
      <c r="FN60" s="255">
        <f>'ф 4,2 - разносить'!DM34</f>
        <v>0</v>
      </c>
      <c r="FO60" s="255">
        <v>0</v>
      </c>
      <c r="FP60" s="255">
        <f>'ф 4,2 - разносить'!DA34</f>
        <v>0</v>
      </c>
      <c r="FQ60" s="261" t="s">
        <v>10</v>
      </c>
      <c r="FR60" s="261" t="s">
        <v>10</v>
      </c>
      <c r="FS60" s="209" t="s">
        <v>269</v>
      </c>
      <c r="FT60" s="210">
        <v>2282</v>
      </c>
      <c r="FU60" s="205" t="s">
        <v>184</v>
      </c>
      <c r="FV60" s="254">
        <v>0</v>
      </c>
      <c r="FW60" s="255" t="s">
        <v>10</v>
      </c>
      <c r="FX60" s="255" t="s">
        <v>10</v>
      </c>
      <c r="FY60" s="254" t="s">
        <v>10</v>
      </c>
      <c r="FZ60" s="254" t="s">
        <v>10</v>
      </c>
      <c r="GA60" s="255" t="s">
        <v>10</v>
      </c>
      <c r="GB60" s="255">
        <f>'ф 4,2 - разносить'!CH34</f>
        <v>0</v>
      </c>
      <c r="GC60" s="255">
        <v>0</v>
      </c>
      <c r="GD60" s="255">
        <f>'ф 4,2 - разносить'!CI34</f>
        <v>0</v>
      </c>
      <c r="GE60" s="261" t="s">
        <v>10</v>
      </c>
      <c r="GF60" s="261" t="s">
        <v>10</v>
      </c>
    </row>
    <row r="61" spans="1:188" ht="19.5" customHeight="1">
      <c r="A61" s="212" t="s">
        <v>339</v>
      </c>
      <c r="B61" s="206" t="s">
        <v>340</v>
      </c>
      <c r="C61" s="206" t="s">
        <v>185</v>
      </c>
      <c r="D61" s="266">
        <f>D62+D63</f>
        <v>0</v>
      </c>
      <c r="E61" s="267" t="s">
        <v>10</v>
      </c>
      <c r="F61" s="267" t="s">
        <v>10</v>
      </c>
      <c r="G61" s="266" t="s">
        <v>10</v>
      </c>
      <c r="H61" s="266" t="s">
        <v>10</v>
      </c>
      <c r="I61" s="267" t="s">
        <v>10</v>
      </c>
      <c r="J61" s="266">
        <f>J62+J63</f>
        <v>0</v>
      </c>
      <c r="K61" s="266" t="e">
        <f>K62+K63</f>
        <v>#REF!</v>
      </c>
      <c r="L61" s="266">
        <f>L62+L63</f>
        <v>0</v>
      </c>
      <c r="M61" s="266">
        <f>M62+M63</f>
        <v>0</v>
      </c>
      <c r="N61" s="268" t="s">
        <v>10</v>
      </c>
      <c r="O61" s="268" t="s">
        <v>10</v>
      </c>
      <c r="P61" s="127" t="e">
        <f>#REF!+#REF!</f>
        <v>#REF!</v>
      </c>
      <c r="Q61" s="127"/>
      <c r="R61" s="212" t="s">
        <v>339</v>
      </c>
      <c r="S61" s="206" t="s">
        <v>340</v>
      </c>
      <c r="T61" s="206" t="s">
        <v>185</v>
      </c>
      <c r="U61" s="250">
        <f>U62+U63</f>
        <v>0</v>
      </c>
      <c r="V61" s="251" t="s">
        <v>10</v>
      </c>
      <c r="W61" s="251" t="s">
        <v>10</v>
      </c>
      <c r="X61" s="251" t="s">
        <v>10</v>
      </c>
      <c r="Y61" s="251" t="s">
        <v>10</v>
      </c>
      <c r="Z61" s="251" t="s">
        <v>10</v>
      </c>
      <c r="AA61" s="250">
        <f>AA62+AA63</f>
        <v>0</v>
      </c>
      <c r="AB61" s="250">
        <f>AB62+AB63</f>
        <v>0</v>
      </c>
      <c r="AC61" s="250">
        <v>0</v>
      </c>
      <c r="AD61" s="250">
        <f>AD62+AD63</f>
        <v>0</v>
      </c>
      <c r="AE61" s="252" t="s">
        <v>10</v>
      </c>
      <c r="AF61" s="252" t="s">
        <v>10</v>
      </c>
      <c r="AG61" s="127" t="e">
        <f>#REF!+#REF!</f>
        <v>#REF!</v>
      </c>
      <c r="AH61" s="212" t="s">
        <v>339</v>
      </c>
      <c r="AI61" s="206" t="s">
        <v>340</v>
      </c>
      <c r="AJ61" s="206" t="s">
        <v>185</v>
      </c>
      <c r="AK61" s="250">
        <f>AK62+AK63</f>
        <v>0</v>
      </c>
      <c r="AL61" s="251" t="s">
        <v>10</v>
      </c>
      <c r="AM61" s="251" t="s">
        <v>10</v>
      </c>
      <c r="AN61" s="250" t="s">
        <v>10</v>
      </c>
      <c r="AO61" s="250" t="s">
        <v>10</v>
      </c>
      <c r="AP61" s="251" t="s">
        <v>10</v>
      </c>
      <c r="AQ61" s="250">
        <f>AQ62+AQ63</f>
        <v>0</v>
      </c>
      <c r="AR61" s="250">
        <f>AR62+AR63</f>
        <v>0</v>
      </c>
      <c r="AS61" s="250">
        <v>0</v>
      </c>
      <c r="AT61" s="250">
        <f>AT62+AT63</f>
        <v>0</v>
      </c>
      <c r="AU61" s="252" t="s">
        <v>10</v>
      </c>
      <c r="AV61" s="252" t="s">
        <v>10</v>
      </c>
      <c r="AW61" s="127" t="e">
        <f>#REF!+#REF!</f>
        <v>#REF!</v>
      </c>
      <c r="AX61" s="212" t="s">
        <v>339</v>
      </c>
      <c r="AY61" s="206" t="s">
        <v>340</v>
      </c>
      <c r="AZ61" s="206" t="s">
        <v>185</v>
      </c>
      <c r="BA61" s="250">
        <f>BA62+BA63</f>
        <v>0</v>
      </c>
      <c r="BB61" s="251" t="s">
        <v>10</v>
      </c>
      <c r="BC61" s="251" t="s">
        <v>10</v>
      </c>
      <c r="BD61" s="250" t="s">
        <v>10</v>
      </c>
      <c r="BE61" s="250" t="s">
        <v>10</v>
      </c>
      <c r="BF61" s="251" t="s">
        <v>10</v>
      </c>
      <c r="BG61" s="250">
        <f>BG62+BG63</f>
        <v>0</v>
      </c>
      <c r="BH61" s="250">
        <f>BH62+BH63</f>
        <v>0</v>
      </c>
      <c r="BI61" s="250">
        <v>0</v>
      </c>
      <c r="BJ61" s="250">
        <f>BJ62+BJ63</f>
        <v>0</v>
      </c>
      <c r="BK61" s="303" t="s">
        <v>10</v>
      </c>
      <c r="BL61" s="303" t="s">
        <v>10</v>
      </c>
      <c r="BM61" s="127" t="e">
        <f>#REF!+#REF!</f>
        <v>#REF!</v>
      </c>
      <c r="BN61" s="212" t="s">
        <v>339</v>
      </c>
      <c r="BO61" s="206" t="s">
        <v>340</v>
      </c>
      <c r="BP61" s="206" t="s">
        <v>185</v>
      </c>
      <c r="BQ61" s="250">
        <f>BQ62+BQ63</f>
        <v>0</v>
      </c>
      <c r="BR61" s="251" t="s">
        <v>10</v>
      </c>
      <c r="BS61" s="251" t="s">
        <v>10</v>
      </c>
      <c r="BT61" s="250" t="s">
        <v>10</v>
      </c>
      <c r="BU61" s="250" t="s">
        <v>10</v>
      </c>
      <c r="BV61" s="251" t="s">
        <v>10</v>
      </c>
      <c r="BW61" s="250">
        <f>BW62+BW63</f>
        <v>0</v>
      </c>
      <c r="BX61" s="250">
        <f>BX62+BX63</f>
        <v>0</v>
      </c>
      <c r="BY61" s="250">
        <v>0</v>
      </c>
      <c r="BZ61" s="250">
        <f>BZ62+BZ63</f>
        <v>0</v>
      </c>
      <c r="CA61" s="252" t="s">
        <v>10</v>
      </c>
      <c r="CB61" s="252" t="s">
        <v>10</v>
      </c>
      <c r="CC61" s="127" t="e">
        <f>#REF!+#REF!</f>
        <v>#REF!</v>
      </c>
      <c r="CD61" s="212" t="s">
        <v>339</v>
      </c>
      <c r="CE61" s="206" t="s">
        <v>340</v>
      </c>
      <c r="CF61" s="206" t="s">
        <v>185</v>
      </c>
      <c r="CG61" s="250">
        <f>CG62+CG63</f>
        <v>0</v>
      </c>
      <c r="CH61" s="251" t="s">
        <v>10</v>
      </c>
      <c r="CI61" s="251" t="s">
        <v>10</v>
      </c>
      <c r="CJ61" s="250" t="s">
        <v>10</v>
      </c>
      <c r="CK61" s="250" t="s">
        <v>10</v>
      </c>
      <c r="CL61" s="251" t="s">
        <v>10</v>
      </c>
      <c r="CM61" s="250">
        <f>CM62+CM63</f>
        <v>0</v>
      </c>
      <c r="CN61" s="250">
        <f>CN62+CN63</f>
        <v>0</v>
      </c>
      <c r="CO61" s="250">
        <v>0</v>
      </c>
      <c r="CP61" s="250">
        <f>CP62+CP63</f>
        <v>0</v>
      </c>
      <c r="CQ61" s="252" t="s">
        <v>10</v>
      </c>
      <c r="CR61" s="252" t="s">
        <v>10</v>
      </c>
      <c r="CS61" s="127" t="e">
        <f>#REF!+#REF!</f>
        <v>#REF!</v>
      </c>
      <c r="CT61" s="212" t="s">
        <v>339</v>
      </c>
      <c r="CU61" s="206" t="s">
        <v>340</v>
      </c>
      <c r="CV61" s="206" t="s">
        <v>185</v>
      </c>
      <c r="CW61" s="250">
        <f>CW62+CW63</f>
        <v>0</v>
      </c>
      <c r="CX61" s="251" t="s">
        <v>10</v>
      </c>
      <c r="CY61" s="251" t="s">
        <v>10</v>
      </c>
      <c r="CZ61" s="250" t="s">
        <v>10</v>
      </c>
      <c r="DA61" s="250" t="s">
        <v>10</v>
      </c>
      <c r="DB61" s="251" t="s">
        <v>10</v>
      </c>
      <c r="DC61" s="250">
        <f>DC62+DC63</f>
        <v>0</v>
      </c>
      <c r="DD61" s="250">
        <f>DD62+DD63</f>
        <v>0</v>
      </c>
      <c r="DE61" s="250">
        <v>0</v>
      </c>
      <c r="DF61" s="250">
        <f>DF62+DF63</f>
        <v>0</v>
      </c>
      <c r="DG61" s="252" t="s">
        <v>10</v>
      </c>
      <c r="DH61" s="252" t="s">
        <v>10</v>
      </c>
      <c r="DI61" s="127" t="e">
        <f>#REF!+#REF!</f>
        <v>#REF!</v>
      </c>
      <c r="DJ61" s="212" t="s">
        <v>339</v>
      </c>
      <c r="DK61" s="206" t="s">
        <v>340</v>
      </c>
      <c r="DL61" s="206" t="s">
        <v>185</v>
      </c>
      <c r="DM61" s="250">
        <f>DM62+DM63</f>
        <v>0</v>
      </c>
      <c r="DN61" s="251" t="s">
        <v>10</v>
      </c>
      <c r="DO61" s="251" t="s">
        <v>10</v>
      </c>
      <c r="DP61" s="250" t="s">
        <v>10</v>
      </c>
      <c r="DQ61" s="250" t="s">
        <v>10</v>
      </c>
      <c r="DR61" s="251" t="s">
        <v>10</v>
      </c>
      <c r="DS61" s="250">
        <f>DS62+DS63</f>
        <v>0</v>
      </c>
      <c r="DT61" s="250">
        <f>DT62+DT63</f>
        <v>0</v>
      </c>
      <c r="DU61" s="250">
        <v>0</v>
      </c>
      <c r="DV61" s="250">
        <f>DV62+DV63</f>
        <v>0</v>
      </c>
      <c r="DW61" s="262" t="s">
        <v>10</v>
      </c>
      <c r="DX61" s="262" t="s">
        <v>10</v>
      </c>
      <c r="DY61" s="139" t="e">
        <f>#REF!+#REF!</f>
        <v>#REF!</v>
      </c>
      <c r="DZ61" s="212" t="s">
        <v>339</v>
      </c>
      <c r="EA61" s="206" t="s">
        <v>340</v>
      </c>
      <c r="EB61" s="206" t="s">
        <v>185</v>
      </c>
      <c r="EC61" s="250">
        <f>EC62+EC63</f>
        <v>0</v>
      </c>
      <c r="ED61" s="251" t="s">
        <v>10</v>
      </c>
      <c r="EE61" s="251" t="s">
        <v>10</v>
      </c>
      <c r="EF61" s="250" t="s">
        <v>10</v>
      </c>
      <c r="EG61" s="250" t="s">
        <v>10</v>
      </c>
      <c r="EH61" s="251" t="s">
        <v>10</v>
      </c>
      <c r="EI61" s="250">
        <f>EI62+EI63</f>
        <v>0</v>
      </c>
      <c r="EJ61" s="250">
        <f>EJ62+EJ63</f>
        <v>0</v>
      </c>
      <c r="EK61" s="250">
        <v>0</v>
      </c>
      <c r="EL61" s="250">
        <f>EL62+EL63</f>
        <v>0</v>
      </c>
      <c r="EM61" s="262" t="s">
        <v>10</v>
      </c>
      <c r="EN61" s="262" t="s">
        <v>10</v>
      </c>
      <c r="EO61" s="212" t="s">
        <v>339</v>
      </c>
      <c r="EP61" s="206" t="s">
        <v>340</v>
      </c>
      <c r="EQ61" s="206" t="s">
        <v>185</v>
      </c>
      <c r="ER61" s="250">
        <f>ER62+ER63</f>
        <v>0</v>
      </c>
      <c r="ES61" s="251" t="s">
        <v>10</v>
      </c>
      <c r="ET61" s="251" t="s">
        <v>10</v>
      </c>
      <c r="EU61" s="250" t="s">
        <v>10</v>
      </c>
      <c r="EV61" s="250" t="s">
        <v>10</v>
      </c>
      <c r="EW61" s="251" t="s">
        <v>10</v>
      </c>
      <c r="EX61" s="251">
        <v>0</v>
      </c>
      <c r="EY61" s="251">
        <v>0</v>
      </c>
      <c r="EZ61" s="250">
        <v>0</v>
      </c>
      <c r="FA61" s="251">
        <v>0</v>
      </c>
      <c r="FB61" s="262" t="s">
        <v>10</v>
      </c>
      <c r="FC61" s="262" t="s">
        <v>10</v>
      </c>
      <c r="FD61" s="212" t="s">
        <v>339</v>
      </c>
      <c r="FE61" s="206" t="s">
        <v>340</v>
      </c>
      <c r="FF61" s="206" t="s">
        <v>185</v>
      </c>
      <c r="FG61" s="250">
        <f>FG62+FG63</f>
        <v>0</v>
      </c>
      <c r="FH61" s="251" t="s">
        <v>10</v>
      </c>
      <c r="FI61" s="251" t="s">
        <v>10</v>
      </c>
      <c r="FJ61" s="250" t="s">
        <v>10</v>
      </c>
      <c r="FK61" s="250" t="s">
        <v>10</v>
      </c>
      <c r="FL61" s="251" t="s">
        <v>10</v>
      </c>
      <c r="FM61" s="251">
        <v>0</v>
      </c>
      <c r="FN61" s="251">
        <v>0</v>
      </c>
      <c r="FO61" s="250">
        <v>0</v>
      </c>
      <c r="FP61" s="251">
        <v>0</v>
      </c>
      <c r="FQ61" s="262" t="s">
        <v>10</v>
      </c>
      <c r="FR61" s="262" t="s">
        <v>10</v>
      </c>
      <c r="FS61" s="212" t="s">
        <v>339</v>
      </c>
      <c r="FT61" s="206" t="s">
        <v>340</v>
      </c>
      <c r="FU61" s="206" t="s">
        <v>185</v>
      </c>
      <c r="FV61" s="250">
        <f>FV62+FV63</f>
        <v>0</v>
      </c>
      <c r="FW61" s="251" t="s">
        <v>10</v>
      </c>
      <c r="FX61" s="251" t="s">
        <v>10</v>
      </c>
      <c r="FY61" s="250" t="s">
        <v>10</v>
      </c>
      <c r="FZ61" s="250" t="s">
        <v>10</v>
      </c>
      <c r="GA61" s="251" t="s">
        <v>10</v>
      </c>
      <c r="GB61" s="251">
        <v>0</v>
      </c>
      <c r="GC61" s="251">
        <v>0</v>
      </c>
      <c r="GD61" s="251">
        <v>0</v>
      </c>
      <c r="GE61" s="262" t="s">
        <v>10</v>
      </c>
      <c r="GF61" s="262" t="s">
        <v>10</v>
      </c>
    </row>
    <row r="62" spans="1:188" ht="19.5" customHeight="1">
      <c r="A62" s="213" t="s">
        <v>341</v>
      </c>
      <c r="B62" s="214" t="s">
        <v>224</v>
      </c>
      <c r="C62" s="214" t="s">
        <v>186</v>
      </c>
      <c r="D62" s="269">
        <f t="shared" si="0"/>
        <v>0</v>
      </c>
      <c r="E62" s="272" t="s">
        <v>10</v>
      </c>
      <c r="F62" s="272" t="s">
        <v>10</v>
      </c>
      <c r="G62" s="263" t="s">
        <v>10</v>
      </c>
      <c r="H62" s="263" t="s">
        <v>10</v>
      </c>
      <c r="I62" s="272" t="s">
        <v>10</v>
      </c>
      <c r="J62" s="269">
        <f>AA62+AQ62+BG62+BW62+CM62+DC62+DS62+EI62+EX62+FM62+GB62</f>
        <v>0</v>
      </c>
      <c r="K62" s="269" t="e">
        <f>AB62+AR62+BH62+BX62+CN62+DD62+DT62+EJ62+EY62+FN62+#REF!</f>
        <v>#REF!</v>
      </c>
      <c r="L62" s="269">
        <f>AD62+AT62+BJ62+BZ62+CP62+DF62+DV62+EL62+FA62+FP62+GC62</f>
        <v>0</v>
      </c>
      <c r="M62" s="269">
        <f t="shared" si="2"/>
        <v>0</v>
      </c>
      <c r="N62" s="273" t="s">
        <v>10</v>
      </c>
      <c r="O62" s="273" t="s">
        <v>10</v>
      </c>
      <c r="P62" s="127"/>
      <c r="Q62" s="127"/>
      <c r="R62" s="213" t="s">
        <v>341</v>
      </c>
      <c r="S62" s="214" t="s">
        <v>224</v>
      </c>
      <c r="T62" s="214" t="s">
        <v>186</v>
      </c>
      <c r="U62" s="250">
        <v>0</v>
      </c>
      <c r="V62" s="258" t="s">
        <v>10</v>
      </c>
      <c r="W62" s="258" t="s">
        <v>10</v>
      </c>
      <c r="X62" s="258" t="s">
        <v>10</v>
      </c>
      <c r="Y62" s="258" t="s">
        <v>10</v>
      </c>
      <c r="Z62" s="258" t="s">
        <v>10</v>
      </c>
      <c r="AA62" s="251"/>
      <c r="AB62" s="251"/>
      <c r="AC62" s="251">
        <v>0</v>
      </c>
      <c r="AD62" s="251"/>
      <c r="AE62" s="256" t="s">
        <v>10</v>
      </c>
      <c r="AF62" s="256" t="s">
        <v>10</v>
      </c>
      <c r="AG62" s="127"/>
      <c r="AH62" s="213" t="s">
        <v>341</v>
      </c>
      <c r="AI62" s="214" t="s">
        <v>224</v>
      </c>
      <c r="AJ62" s="214" t="s">
        <v>186</v>
      </c>
      <c r="AK62" s="250">
        <v>0</v>
      </c>
      <c r="AL62" s="258" t="s">
        <v>10</v>
      </c>
      <c r="AM62" s="258" t="s">
        <v>10</v>
      </c>
      <c r="AN62" s="258" t="s">
        <v>10</v>
      </c>
      <c r="AO62" s="258" t="s">
        <v>10</v>
      </c>
      <c r="AP62" s="258" t="s">
        <v>10</v>
      </c>
      <c r="AQ62" s="251"/>
      <c r="AR62" s="251"/>
      <c r="AS62" s="251">
        <v>0</v>
      </c>
      <c r="AT62" s="251"/>
      <c r="AU62" s="256" t="s">
        <v>10</v>
      </c>
      <c r="AV62" s="256" t="s">
        <v>10</v>
      </c>
      <c r="AW62" s="127"/>
      <c r="AX62" s="213" t="s">
        <v>341</v>
      </c>
      <c r="AY62" s="214" t="s">
        <v>224</v>
      </c>
      <c r="AZ62" s="214" t="s">
        <v>186</v>
      </c>
      <c r="BA62" s="250">
        <v>0</v>
      </c>
      <c r="BB62" s="258" t="s">
        <v>10</v>
      </c>
      <c r="BC62" s="258" t="s">
        <v>10</v>
      </c>
      <c r="BD62" s="257" t="s">
        <v>10</v>
      </c>
      <c r="BE62" s="257" t="s">
        <v>10</v>
      </c>
      <c r="BF62" s="258" t="s">
        <v>10</v>
      </c>
      <c r="BG62" s="251">
        <v>0</v>
      </c>
      <c r="BH62" s="251"/>
      <c r="BI62" s="251">
        <v>0</v>
      </c>
      <c r="BJ62" s="251">
        <v>0</v>
      </c>
      <c r="BK62" s="259" t="s">
        <v>10</v>
      </c>
      <c r="BL62" s="259" t="s">
        <v>10</v>
      </c>
      <c r="BM62" s="127"/>
      <c r="BN62" s="213" t="s">
        <v>341</v>
      </c>
      <c r="BO62" s="214" t="s">
        <v>224</v>
      </c>
      <c r="BP62" s="214" t="s">
        <v>186</v>
      </c>
      <c r="BQ62" s="250">
        <v>0</v>
      </c>
      <c r="BR62" s="258" t="s">
        <v>10</v>
      </c>
      <c r="BS62" s="258" t="s">
        <v>10</v>
      </c>
      <c r="BT62" s="257" t="s">
        <v>10</v>
      </c>
      <c r="BU62" s="257" t="s">
        <v>10</v>
      </c>
      <c r="BV62" s="258" t="s">
        <v>10</v>
      </c>
      <c r="BW62" s="251"/>
      <c r="BX62" s="251"/>
      <c r="BY62" s="251">
        <v>0</v>
      </c>
      <c r="BZ62" s="251"/>
      <c r="CA62" s="256" t="s">
        <v>10</v>
      </c>
      <c r="CB62" s="256" t="s">
        <v>10</v>
      </c>
      <c r="CC62" s="127"/>
      <c r="CD62" s="213" t="s">
        <v>341</v>
      </c>
      <c r="CE62" s="214" t="s">
        <v>224</v>
      </c>
      <c r="CF62" s="214" t="s">
        <v>186</v>
      </c>
      <c r="CG62" s="250"/>
      <c r="CH62" s="255" t="s">
        <v>10</v>
      </c>
      <c r="CI62" s="255" t="s">
        <v>10</v>
      </c>
      <c r="CJ62" s="254" t="s">
        <v>10</v>
      </c>
      <c r="CK62" s="254" t="s">
        <v>10</v>
      </c>
      <c r="CL62" s="255" t="s">
        <v>10</v>
      </c>
      <c r="CM62" s="251"/>
      <c r="CN62" s="251"/>
      <c r="CO62" s="251">
        <v>0</v>
      </c>
      <c r="CP62" s="251"/>
      <c r="CQ62" s="256" t="s">
        <v>10</v>
      </c>
      <c r="CR62" s="256" t="s">
        <v>10</v>
      </c>
      <c r="CS62" s="127"/>
      <c r="CT62" s="213" t="s">
        <v>341</v>
      </c>
      <c r="CU62" s="214" t="s">
        <v>224</v>
      </c>
      <c r="CV62" s="214" t="s">
        <v>186</v>
      </c>
      <c r="CW62" s="250">
        <v>0</v>
      </c>
      <c r="CX62" s="258" t="s">
        <v>10</v>
      </c>
      <c r="CY62" s="258" t="s">
        <v>10</v>
      </c>
      <c r="CZ62" s="257" t="s">
        <v>10</v>
      </c>
      <c r="DA62" s="257" t="s">
        <v>10</v>
      </c>
      <c r="DB62" s="258" t="s">
        <v>10</v>
      </c>
      <c r="DC62" s="251"/>
      <c r="DD62" s="251"/>
      <c r="DE62" s="251">
        <v>0</v>
      </c>
      <c r="DF62" s="252"/>
      <c r="DG62" s="256" t="s">
        <v>10</v>
      </c>
      <c r="DH62" s="256" t="s">
        <v>10</v>
      </c>
      <c r="DI62" s="127"/>
      <c r="DJ62" s="213" t="s">
        <v>341</v>
      </c>
      <c r="DK62" s="214" t="s">
        <v>224</v>
      </c>
      <c r="DL62" s="214" t="s">
        <v>186</v>
      </c>
      <c r="DM62" s="250">
        <v>0</v>
      </c>
      <c r="DN62" s="255" t="s">
        <v>10</v>
      </c>
      <c r="DO62" s="255" t="s">
        <v>10</v>
      </c>
      <c r="DP62" s="254" t="s">
        <v>10</v>
      </c>
      <c r="DQ62" s="254" t="s">
        <v>10</v>
      </c>
      <c r="DR62" s="255" t="s">
        <v>10</v>
      </c>
      <c r="DS62" s="251"/>
      <c r="DT62" s="251"/>
      <c r="DU62" s="251">
        <v>0</v>
      </c>
      <c r="DV62" s="252"/>
      <c r="DW62" s="260" t="s">
        <v>10</v>
      </c>
      <c r="DX62" s="260" t="s">
        <v>10</v>
      </c>
      <c r="DY62" s="139"/>
      <c r="DZ62" s="213" t="s">
        <v>341</v>
      </c>
      <c r="EA62" s="214" t="s">
        <v>224</v>
      </c>
      <c r="EB62" s="214" t="s">
        <v>186</v>
      </c>
      <c r="EC62" s="250">
        <v>0</v>
      </c>
      <c r="ED62" s="251"/>
      <c r="EE62" s="251"/>
      <c r="EF62" s="250"/>
      <c r="EG62" s="250"/>
      <c r="EH62" s="251"/>
      <c r="EI62" s="251"/>
      <c r="EJ62" s="251"/>
      <c r="EK62" s="251">
        <v>0</v>
      </c>
      <c r="EL62" s="252"/>
      <c r="EM62" s="261" t="s">
        <v>10</v>
      </c>
      <c r="EN62" s="261" t="s">
        <v>10</v>
      </c>
      <c r="EO62" s="213" t="s">
        <v>341</v>
      </c>
      <c r="EP62" s="214" t="s">
        <v>224</v>
      </c>
      <c r="EQ62" s="214" t="s">
        <v>186</v>
      </c>
      <c r="ER62" s="250"/>
      <c r="ES62" s="258" t="s">
        <v>10</v>
      </c>
      <c r="ET62" s="258" t="s">
        <v>10</v>
      </c>
      <c r="EU62" s="257" t="s">
        <v>10</v>
      </c>
      <c r="EV62" s="257" t="s">
        <v>10</v>
      </c>
      <c r="EW62" s="258" t="s">
        <v>10</v>
      </c>
      <c r="EX62" s="251"/>
      <c r="EY62" s="251"/>
      <c r="EZ62" s="251">
        <v>0</v>
      </c>
      <c r="FA62" s="252"/>
      <c r="FB62" s="261" t="s">
        <v>10</v>
      </c>
      <c r="FC62" s="261" t="s">
        <v>10</v>
      </c>
      <c r="FD62" s="213" t="s">
        <v>341</v>
      </c>
      <c r="FE62" s="214" t="s">
        <v>224</v>
      </c>
      <c r="FF62" s="214" t="s">
        <v>186</v>
      </c>
      <c r="FG62" s="250">
        <v>0</v>
      </c>
      <c r="FH62" s="258" t="s">
        <v>10</v>
      </c>
      <c r="FI62" s="258" t="s">
        <v>10</v>
      </c>
      <c r="FJ62" s="257" t="s">
        <v>10</v>
      </c>
      <c r="FK62" s="257" t="s">
        <v>10</v>
      </c>
      <c r="FL62" s="258" t="s">
        <v>10</v>
      </c>
      <c r="FM62" s="251"/>
      <c r="FN62" s="251"/>
      <c r="FO62" s="251">
        <v>0</v>
      </c>
      <c r="FP62" s="252"/>
      <c r="FQ62" s="261" t="s">
        <v>10</v>
      </c>
      <c r="FR62" s="261" t="s">
        <v>10</v>
      </c>
      <c r="FS62" s="213" t="s">
        <v>341</v>
      </c>
      <c r="FT62" s="214" t="s">
        <v>224</v>
      </c>
      <c r="FU62" s="214" t="s">
        <v>186</v>
      </c>
      <c r="FV62" s="250">
        <v>0</v>
      </c>
      <c r="FW62" s="258" t="s">
        <v>10</v>
      </c>
      <c r="FX62" s="258" t="s">
        <v>10</v>
      </c>
      <c r="FY62" s="257" t="s">
        <v>10</v>
      </c>
      <c r="FZ62" s="257" t="s">
        <v>10</v>
      </c>
      <c r="GA62" s="258" t="s">
        <v>10</v>
      </c>
      <c r="GB62" s="251">
        <v>0</v>
      </c>
      <c r="GC62" s="252">
        <v>0</v>
      </c>
      <c r="GD62" s="252">
        <v>0</v>
      </c>
      <c r="GE62" s="261" t="s">
        <v>10</v>
      </c>
      <c r="GF62" s="262"/>
    </row>
    <row r="63" spans="1:188" ht="19.5" customHeight="1">
      <c r="A63" s="213" t="s">
        <v>342</v>
      </c>
      <c r="B63" s="214" t="s">
        <v>226</v>
      </c>
      <c r="C63" s="214" t="s">
        <v>187</v>
      </c>
      <c r="D63" s="269">
        <f t="shared" si="0"/>
        <v>0</v>
      </c>
      <c r="E63" s="272" t="s">
        <v>10</v>
      </c>
      <c r="F63" s="272" t="s">
        <v>10</v>
      </c>
      <c r="G63" s="263" t="s">
        <v>10</v>
      </c>
      <c r="H63" s="263" t="s">
        <v>10</v>
      </c>
      <c r="I63" s="272" t="s">
        <v>10</v>
      </c>
      <c r="J63" s="269">
        <f>AA63+AQ63+BG63+BW63+CM63+DC63+DS63+EI63+EX63+FM63+GB63</f>
        <v>0</v>
      </c>
      <c r="K63" s="269" t="e">
        <f>AB63+AR63+BH63+BX63+CN63+DD63+DT63+EJ63+EY63+FN63+#REF!</f>
        <v>#REF!</v>
      </c>
      <c r="L63" s="269">
        <f>AD63+AT63+BJ63+BZ63+CP63+DF63+DV63+EL63+FA63+FP63+GC63</f>
        <v>0</v>
      </c>
      <c r="M63" s="269">
        <f t="shared" si="2"/>
        <v>0</v>
      </c>
      <c r="N63" s="273" t="s">
        <v>10</v>
      </c>
      <c r="O63" s="273" t="s">
        <v>10</v>
      </c>
      <c r="P63" s="127"/>
      <c r="Q63" s="127"/>
      <c r="R63" s="213" t="s">
        <v>342</v>
      </c>
      <c r="S63" s="214" t="s">
        <v>226</v>
      </c>
      <c r="T63" s="214" t="s">
        <v>187</v>
      </c>
      <c r="U63" s="250">
        <v>0</v>
      </c>
      <c r="V63" s="258" t="s">
        <v>10</v>
      </c>
      <c r="W63" s="258" t="s">
        <v>10</v>
      </c>
      <c r="X63" s="258" t="s">
        <v>10</v>
      </c>
      <c r="Y63" s="258" t="s">
        <v>10</v>
      </c>
      <c r="Z63" s="258" t="s">
        <v>10</v>
      </c>
      <c r="AA63" s="251"/>
      <c r="AB63" s="251"/>
      <c r="AC63" s="251">
        <v>0</v>
      </c>
      <c r="AD63" s="251"/>
      <c r="AE63" s="256" t="s">
        <v>10</v>
      </c>
      <c r="AF63" s="256" t="s">
        <v>10</v>
      </c>
      <c r="AG63" s="127"/>
      <c r="AH63" s="213" t="s">
        <v>342</v>
      </c>
      <c r="AI63" s="214" t="s">
        <v>226</v>
      </c>
      <c r="AJ63" s="214" t="s">
        <v>187</v>
      </c>
      <c r="AK63" s="250">
        <v>0</v>
      </c>
      <c r="AL63" s="258" t="s">
        <v>10</v>
      </c>
      <c r="AM63" s="258" t="s">
        <v>10</v>
      </c>
      <c r="AN63" s="258" t="s">
        <v>10</v>
      </c>
      <c r="AO63" s="258" t="s">
        <v>10</v>
      </c>
      <c r="AP63" s="258" t="s">
        <v>10</v>
      </c>
      <c r="AQ63" s="251"/>
      <c r="AR63" s="251"/>
      <c r="AS63" s="251">
        <v>0</v>
      </c>
      <c r="AT63" s="251"/>
      <c r="AU63" s="256" t="s">
        <v>10</v>
      </c>
      <c r="AV63" s="256" t="s">
        <v>10</v>
      </c>
      <c r="AW63" s="127"/>
      <c r="AX63" s="213" t="s">
        <v>342</v>
      </c>
      <c r="AY63" s="214" t="s">
        <v>226</v>
      </c>
      <c r="AZ63" s="214" t="s">
        <v>187</v>
      </c>
      <c r="BA63" s="250">
        <v>0</v>
      </c>
      <c r="BB63" s="258" t="s">
        <v>10</v>
      </c>
      <c r="BC63" s="258" t="s">
        <v>10</v>
      </c>
      <c r="BD63" s="257" t="s">
        <v>10</v>
      </c>
      <c r="BE63" s="257" t="s">
        <v>10</v>
      </c>
      <c r="BF63" s="258" t="s">
        <v>10</v>
      </c>
      <c r="BG63" s="251">
        <v>0</v>
      </c>
      <c r="BH63" s="251"/>
      <c r="BI63" s="251">
        <v>0</v>
      </c>
      <c r="BJ63" s="251">
        <v>0</v>
      </c>
      <c r="BK63" s="256" t="s">
        <v>10</v>
      </c>
      <c r="BL63" s="256" t="s">
        <v>10</v>
      </c>
      <c r="BM63" s="127"/>
      <c r="BN63" s="213" t="s">
        <v>342</v>
      </c>
      <c r="BO63" s="214" t="s">
        <v>226</v>
      </c>
      <c r="BP63" s="214" t="s">
        <v>187</v>
      </c>
      <c r="BQ63" s="250">
        <v>0</v>
      </c>
      <c r="BR63" s="258" t="s">
        <v>10</v>
      </c>
      <c r="BS63" s="258" t="s">
        <v>10</v>
      </c>
      <c r="BT63" s="257" t="s">
        <v>10</v>
      </c>
      <c r="BU63" s="257" t="s">
        <v>10</v>
      </c>
      <c r="BV63" s="258" t="s">
        <v>10</v>
      </c>
      <c r="BW63" s="251"/>
      <c r="BX63" s="251"/>
      <c r="BY63" s="251">
        <v>0</v>
      </c>
      <c r="BZ63" s="251"/>
      <c r="CA63" s="256" t="s">
        <v>10</v>
      </c>
      <c r="CB63" s="256" t="s">
        <v>10</v>
      </c>
      <c r="CC63" s="127"/>
      <c r="CD63" s="213" t="s">
        <v>342</v>
      </c>
      <c r="CE63" s="214" t="s">
        <v>226</v>
      </c>
      <c r="CF63" s="214" t="s">
        <v>187</v>
      </c>
      <c r="CG63" s="250"/>
      <c r="CH63" s="255" t="s">
        <v>10</v>
      </c>
      <c r="CI63" s="255" t="s">
        <v>10</v>
      </c>
      <c r="CJ63" s="254" t="s">
        <v>10</v>
      </c>
      <c r="CK63" s="254" t="s">
        <v>10</v>
      </c>
      <c r="CL63" s="255" t="s">
        <v>10</v>
      </c>
      <c r="CM63" s="251"/>
      <c r="CN63" s="251"/>
      <c r="CO63" s="251">
        <v>0</v>
      </c>
      <c r="CP63" s="251"/>
      <c r="CQ63" s="256" t="s">
        <v>10</v>
      </c>
      <c r="CR63" s="256" t="s">
        <v>10</v>
      </c>
      <c r="CS63" s="127"/>
      <c r="CT63" s="213" t="s">
        <v>342</v>
      </c>
      <c r="CU63" s="214" t="s">
        <v>226</v>
      </c>
      <c r="CV63" s="214" t="s">
        <v>187</v>
      </c>
      <c r="CW63" s="250">
        <v>0</v>
      </c>
      <c r="CX63" s="258" t="s">
        <v>10</v>
      </c>
      <c r="CY63" s="258" t="s">
        <v>10</v>
      </c>
      <c r="CZ63" s="257" t="s">
        <v>10</v>
      </c>
      <c r="DA63" s="257" t="s">
        <v>10</v>
      </c>
      <c r="DB63" s="258" t="s">
        <v>10</v>
      </c>
      <c r="DC63" s="251"/>
      <c r="DD63" s="251"/>
      <c r="DE63" s="251">
        <v>0</v>
      </c>
      <c r="DF63" s="252"/>
      <c r="DG63" s="256" t="s">
        <v>10</v>
      </c>
      <c r="DH63" s="256" t="s">
        <v>10</v>
      </c>
      <c r="DI63" s="127"/>
      <c r="DJ63" s="213" t="s">
        <v>342</v>
      </c>
      <c r="DK63" s="214" t="s">
        <v>226</v>
      </c>
      <c r="DL63" s="214" t="s">
        <v>187</v>
      </c>
      <c r="DM63" s="250">
        <v>0</v>
      </c>
      <c r="DN63" s="255" t="s">
        <v>10</v>
      </c>
      <c r="DO63" s="255" t="s">
        <v>10</v>
      </c>
      <c r="DP63" s="254" t="s">
        <v>10</v>
      </c>
      <c r="DQ63" s="254" t="s">
        <v>10</v>
      </c>
      <c r="DR63" s="255" t="s">
        <v>10</v>
      </c>
      <c r="DS63" s="251"/>
      <c r="DT63" s="251"/>
      <c r="DU63" s="251">
        <v>0</v>
      </c>
      <c r="DV63" s="252"/>
      <c r="DW63" s="260" t="s">
        <v>10</v>
      </c>
      <c r="DX63" s="260" t="s">
        <v>10</v>
      </c>
      <c r="DY63" s="139"/>
      <c r="DZ63" s="213" t="s">
        <v>342</v>
      </c>
      <c r="EA63" s="214" t="s">
        <v>226</v>
      </c>
      <c r="EB63" s="214" t="s">
        <v>187</v>
      </c>
      <c r="EC63" s="250">
        <v>0</v>
      </c>
      <c r="ED63" s="251"/>
      <c r="EE63" s="251"/>
      <c r="EF63" s="250"/>
      <c r="EG63" s="250"/>
      <c r="EH63" s="251"/>
      <c r="EI63" s="251"/>
      <c r="EJ63" s="251"/>
      <c r="EK63" s="251">
        <v>0</v>
      </c>
      <c r="EL63" s="252"/>
      <c r="EM63" s="261" t="s">
        <v>10</v>
      </c>
      <c r="EN63" s="261" t="s">
        <v>10</v>
      </c>
      <c r="EO63" s="213" t="s">
        <v>342</v>
      </c>
      <c r="EP63" s="214" t="s">
        <v>226</v>
      </c>
      <c r="EQ63" s="214" t="s">
        <v>187</v>
      </c>
      <c r="ER63" s="250"/>
      <c r="ES63" s="258" t="s">
        <v>10</v>
      </c>
      <c r="ET63" s="258" t="s">
        <v>10</v>
      </c>
      <c r="EU63" s="257" t="s">
        <v>10</v>
      </c>
      <c r="EV63" s="257" t="s">
        <v>10</v>
      </c>
      <c r="EW63" s="258" t="s">
        <v>10</v>
      </c>
      <c r="EX63" s="251"/>
      <c r="EY63" s="251"/>
      <c r="EZ63" s="251">
        <v>0</v>
      </c>
      <c r="FA63" s="252"/>
      <c r="FB63" s="261" t="s">
        <v>10</v>
      </c>
      <c r="FC63" s="261" t="s">
        <v>10</v>
      </c>
      <c r="FD63" s="213" t="s">
        <v>342</v>
      </c>
      <c r="FE63" s="214" t="s">
        <v>226</v>
      </c>
      <c r="FF63" s="214" t="s">
        <v>187</v>
      </c>
      <c r="FG63" s="250">
        <v>0</v>
      </c>
      <c r="FH63" s="258" t="s">
        <v>10</v>
      </c>
      <c r="FI63" s="258" t="s">
        <v>10</v>
      </c>
      <c r="FJ63" s="257" t="s">
        <v>10</v>
      </c>
      <c r="FK63" s="257" t="s">
        <v>10</v>
      </c>
      <c r="FL63" s="258" t="s">
        <v>10</v>
      </c>
      <c r="FM63" s="251"/>
      <c r="FN63" s="251"/>
      <c r="FO63" s="251">
        <v>0</v>
      </c>
      <c r="FP63" s="252"/>
      <c r="FQ63" s="261" t="s">
        <v>10</v>
      </c>
      <c r="FR63" s="261" t="s">
        <v>10</v>
      </c>
      <c r="FS63" s="213" t="s">
        <v>342</v>
      </c>
      <c r="FT63" s="214" t="s">
        <v>226</v>
      </c>
      <c r="FU63" s="214" t="s">
        <v>187</v>
      </c>
      <c r="FV63" s="250">
        <v>0</v>
      </c>
      <c r="FW63" s="258" t="s">
        <v>10</v>
      </c>
      <c r="FX63" s="258" t="s">
        <v>10</v>
      </c>
      <c r="FY63" s="257" t="s">
        <v>10</v>
      </c>
      <c r="FZ63" s="257" t="s">
        <v>10</v>
      </c>
      <c r="GA63" s="258" t="s">
        <v>10</v>
      </c>
      <c r="GB63" s="251">
        <v>0</v>
      </c>
      <c r="GC63" s="252">
        <v>0</v>
      </c>
      <c r="GD63" s="252">
        <v>0</v>
      </c>
      <c r="GE63" s="261" t="s">
        <v>10</v>
      </c>
      <c r="GF63" s="262"/>
    </row>
    <row r="64" spans="1:188" ht="18" customHeight="1">
      <c r="A64" s="212" t="s">
        <v>343</v>
      </c>
      <c r="B64" s="206" t="s">
        <v>344</v>
      </c>
      <c r="C64" s="206" t="s">
        <v>188</v>
      </c>
      <c r="D64" s="266">
        <f>D65+D66+D67</f>
        <v>0</v>
      </c>
      <c r="E64" s="267" t="s">
        <v>10</v>
      </c>
      <c r="F64" s="267" t="s">
        <v>10</v>
      </c>
      <c r="G64" s="266" t="s">
        <v>10</v>
      </c>
      <c r="H64" s="266" t="s">
        <v>10</v>
      </c>
      <c r="I64" s="267" t="s">
        <v>10</v>
      </c>
      <c r="J64" s="267">
        <f>'ф 4,2 - разносить'!CQ36</f>
        <v>0</v>
      </c>
      <c r="K64" s="267">
        <f>'ф 4,2 - разносить'!CR36</f>
        <v>0</v>
      </c>
      <c r="L64" s="267">
        <f>'ф 4,2 - разносить'!CS36</f>
        <v>0</v>
      </c>
      <c r="M64" s="267">
        <f>'ф 4,2 - разносить'!CR36</f>
        <v>0</v>
      </c>
      <c r="N64" s="268" t="s">
        <v>10</v>
      </c>
      <c r="O64" s="268" t="s">
        <v>10</v>
      </c>
      <c r="P64" s="127" t="e">
        <f>#REF!+#REF!</f>
        <v>#REF!</v>
      </c>
      <c r="Q64" s="127"/>
      <c r="R64" s="212" t="s">
        <v>343</v>
      </c>
      <c r="S64" s="206" t="s">
        <v>344</v>
      </c>
      <c r="T64" s="206" t="s">
        <v>188</v>
      </c>
      <c r="U64" s="250">
        <f>U65+U66+U67</f>
        <v>0</v>
      </c>
      <c r="V64" s="251" t="s">
        <v>10</v>
      </c>
      <c r="W64" s="251" t="s">
        <v>10</v>
      </c>
      <c r="X64" s="251" t="s">
        <v>10</v>
      </c>
      <c r="Y64" s="251" t="s">
        <v>10</v>
      </c>
      <c r="Z64" s="251" t="s">
        <v>10</v>
      </c>
      <c r="AA64" s="250">
        <f>AA65+AA66+AA67</f>
        <v>0</v>
      </c>
      <c r="AB64" s="250" t="e">
        <f>AB65+AB66+AB67</f>
        <v>#REF!</v>
      </c>
      <c r="AC64" s="250">
        <v>0</v>
      </c>
      <c r="AD64" s="250">
        <f>AD65+AD66+AD67</f>
        <v>0</v>
      </c>
      <c r="AE64" s="252" t="s">
        <v>10</v>
      </c>
      <c r="AF64" s="252" t="s">
        <v>10</v>
      </c>
      <c r="AG64" s="127" t="e">
        <f>#REF!+#REF!</f>
        <v>#REF!</v>
      </c>
      <c r="AH64" s="212" t="s">
        <v>343</v>
      </c>
      <c r="AI64" s="206" t="s">
        <v>344</v>
      </c>
      <c r="AJ64" s="206" t="s">
        <v>188</v>
      </c>
      <c r="AK64" s="250">
        <f>AK65+AK66+AK67</f>
        <v>0</v>
      </c>
      <c r="AL64" s="251" t="s">
        <v>10</v>
      </c>
      <c r="AM64" s="251" t="s">
        <v>10</v>
      </c>
      <c r="AN64" s="250" t="s">
        <v>10</v>
      </c>
      <c r="AO64" s="250" t="s">
        <v>10</v>
      </c>
      <c r="AP64" s="251" t="s">
        <v>10</v>
      </c>
      <c r="AQ64" s="250">
        <f>AQ65+AQ66+AQ67</f>
        <v>0</v>
      </c>
      <c r="AR64" s="250">
        <f>AR65+AR66+AR67</f>
        <v>0</v>
      </c>
      <c r="AS64" s="250">
        <v>0</v>
      </c>
      <c r="AT64" s="250">
        <f>AT65+AT66+AT67</f>
        <v>0</v>
      </c>
      <c r="AU64" s="252" t="s">
        <v>10</v>
      </c>
      <c r="AV64" s="252" t="s">
        <v>10</v>
      </c>
      <c r="AW64" s="127" t="e">
        <f>#REF!+#REF!</f>
        <v>#REF!</v>
      </c>
      <c r="AX64" s="212" t="s">
        <v>343</v>
      </c>
      <c r="AY64" s="206" t="s">
        <v>344</v>
      </c>
      <c r="AZ64" s="206" t="s">
        <v>188</v>
      </c>
      <c r="BA64" s="250">
        <f>BA65+BA66+BA67</f>
        <v>0</v>
      </c>
      <c r="BB64" s="251" t="s">
        <v>10</v>
      </c>
      <c r="BC64" s="251" t="s">
        <v>10</v>
      </c>
      <c r="BD64" s="250" t="s">
        <v>10</v>
      </c>
      <c r="BE64" s="250" t="s">
        <v>10</v>
      </c>
      <c r="BF64" s="251" t="s">
        <v>10</v>
      </c>
      <c r="BG64" s="250">
        <f>BG65+BG66+BG67</f>
        <v>0</v>
      </c>
      <c r="BH64" s="250" t="e">
        <f>BH65+BH66+BH67</f>
        <v>#REF!</v>
      </c>
      <c r="BI64" s="250">
        <v>0</v>
      </c>
      <c r="BJ64" s="250">
        <f>BJ65+BJ66+BJ67</f>
        <v>0</v>
      </c>
      <c r="BK64" s="252" t="s">
        <v>10</v>
      </c>
      <c r="BL64" s="252" t="s">
        <v>10</v>
      </c>
      <c r="BM64" s="127" t="e">
        <f>#REF!+#REF!</f>
        <v>#REF!</v>
      </c>
      <c r="BN64" s="212" t="s">
        <v>343</v>
      </c>
      <c r="BO64" s="206" t="s">
        <v>344</v>
      </c>
      <c r="BP64" s="206" t="s">
        <v>188</v>
      </c>
      <c r="BQ64" s="250">
        <f>BQ65+BQ66+BQ67</f>
        <v>0</v>
      </c>
      <c r="BR64" s="251" t="s">
        <v>10</v>
      </c>
      <c r="BS64" s="251" t="s">
        <v>10</v>
      </c>
      <c r="BT64" s="250" t="s">
        <v>10</v>
      </c>
      <c r="BU64" s="250" t="s">
        <v>10</v>
      </c>
      <c r="BV64" s="251" t="s">
        <v>10</v>
      </c>
      <c r="BW64" s="250">
        <f>BW65+BW66+BW67</f>
        <v>0</v>
      </c>
      <c r="BX64" s="250" t="e">
        <f>BX65+BX66+BX67</f>
        <v>#REF!</v>
      </c>
      <c r="BY64" s="250">
        <v>0</v>
      </c>
      <c r="BZ64" s="250">
        <f>BZ65+BZ66+BZ67</f>
        <v>0</v>
      </c>
      <c r="CA64" s="252" t="s">
        <v>10</v>
      </c>
      <c r="CB64" s="252" t="s">
        <v>10</v>
      </c>
      <c r="CC64" s="127" t="e">
        <f>#REF!+#REF!</f>
        <v>#REF!</v>
      </c>
      <c r="CD64" s="212" t="s">
        <v>343</v>
      </c>
      <c r="CE64" s="206" t="s">
        <v>344</v>
      </c>
      <c r="CF64" s="206" t="s">
        <v>188</v>
      </c>
      <c r="CG64" s="250">
        <f>CG65+CG66+CG67</f>
        <v>0</v>
      </c>
      <c r="CH64" s="251" t="s">
        <v>10</v>
      </c>
      <c r="CI64" s="251" t="s">
        <v>10</v>
      </c>
      <c r="CJ64" s="250" t="s">
        <v>10</v>
      </c>
      <c r="CK64" s="250" t="s">
        <v>10</v>
      </c>
      <c r="CL64" s="251" t="s">
        <v>10</v>
      </c>
      <c r="CM64" s="250">
        <f>CM65+CM66+CM67</f>
        <v>0</v>
      </c>
      <c r="CN64" s="250" t="e">
        <f>CN65+CN66+CN67</f>
        <v>#REF!</v>
      </c>
      <c r="CO64" s="250">
        <v>0</v>
      </c>
      <c r="CP64" s="250">
        <f>CP65+CP66+CP67</f>
        <v>0</v>
      </c>
      <c r="CQ64" s="252" t="s">
        <v>10</v>
      </c>
      <c r="CR64" s="252" t="s">
        <v>10</v>
      </c>
      <c r="CS64" s="127" t="e">
        <f>#REF!+#REF!</f>
        <v>#REF!</v>
      </c>
      <c r="CT64" s="212" t="s">
        <v>343</v>
      </c>
      <c r="CU64" s="206" t="s">
        <v>344</v>
      </c>
      <c r="CV64" s="206" t="s">
        <v>188</v>
      </c>
      <c r="CW64" s="250">
        <f>CW65+CW66+CW67</f>
        <v>0</v>
      </c>
      <c r="CX64" s="251" t="s">
        <v>10</v>
      </c>
      <c r="CY64" s="251" t="s">
        <v>10</v>
      </c>
      <c r="CZ64" s="250" t="s">
        <v>10</v>
      </c>
      <c r="DA64" s="250" t="s">
        <v>10</v>
      </c>
      <c r="DB64" s="251" t="s">
        <v>10</v>
      </c>
      <c r="DC64" s="250">
        <f>DC65+DC66+DC67</f>
        <v>0</v>
      </c>
      <c r="DD64" s="250">
        <f>DD65+DD66+DD67</f>
        <v>0</v>
      </c>
      <c r="DE64" s="250">
        <v>0</v>
      </c>
      <c r="DF64" s="250">
        <f>DF65+DF66+DF67</f>
        <v>0</v>
      </c>
      <c r="DG64" s="252" t="s">
        <v>10</v>
      </c>
      <c r="DH64" s="252" t="s">
        <v>10</v>
      </c>
      <c r="DI64" s="127" t="e">
        <f>#REF!+#REF!</f>
        <v>#REF!</v>
      </c>
      <c r="DJ64" s="212" t="s">
        <v>343</v>
      </c>
      <c r="DK64" s="206" t="s">
        <v>344</v>
      </c>
      <c r="DL64" s="206" t="s">
        <v>188</v>
      </c>
      <c r="DM64" s="250">
        <f>DM65+DM66+DM67</f>
        <v>0</v>
      </c>
      <c r="DN64" s="251" t="s">
        <v>10</v>
      </c>
      <c r="DO64" s="251" t="s">
        <v>10</v>
      </c>
      <c r="DP64" s="250" t="s">
        <v>10</v>
      </c>
      <c r="DQ64" s="250" t="s">
        <v>10</v>
      </c>
      <c r="DR64" s="251" t="s">
        <v>10</v>
      </c>
      <c r="DS64" s="250">
        <f>DS65+DS66+DS67</f>
        <v>0</v>
      </c>
      <c r="DT64" s="250">
        <f>DT65+DT66+DT67</f>
        <v>0</v>
      </c>
      <c r="DU64" s="250">
        <v>0</v>
      </c>
      <c r="DV64" s="250">
        <f>DV65+DV66+DV67</f>
        <v>0</v>
      </c>
      <c r="DW64" s="262" t="s">
        <v>10</v>
      </c>
      <c r="DX64" s="262" t="s">
        <v>10</v>
      </c>
      <c r="DY64" s="139" t="e">
        <f>#REF!+#REF!</f>
        <v>#REF!</v>
      </c>
      <c r="DZ64" s="212" t="s">
        <v>343</v>
      </c>
      <c r="EA64" s="206" t="s">
        <v>344</v>
      </c>
      <c r="EB64" s="206" t="s">
        <v>188</v>
      </c>
      <c r="EC64" s="250">
        <f>EC65+EC66+EC67</f>
        <v>0</v>
      </c>
      <c r="ED64" s="251" t="s">
        <v>10</v>
      </c>
      <c r="EE64" s="251" t="s">
        <v>10</v>
      </c>
      <c r="EF64" s="250" t="s">
        <v>10</v>
      </c>
      <c r="EG64" s="250" t="s">
        <v>10</v>
      </c>
      <c r="EH64" s="251" t="s">
        <v>10</v>
      </c>
      <c r="EI64" s="250">
        <f>EI65+EI66+EI67</f>
        <v>0</v>
      </c>
      <c r="EJ64" s="250">
        <f>EJ65+EJ66+EJ67</f>
        <v>0</v>
      </c>
      <c r="EK64" s="250">
        <v>0</v>
      </c>
      <c r="EL64" s="250">
        <f>EL65+EL66+EL67</f>
        <v>0</v>
      </c>
      <c r="EM64" s="262" t="s">
        <v>10</v>
      </c>
      <c r="EN64" s="262" t="s">
        <v>10</v>
      </c>
      <c r="EO64" s="212" t="s">
        <v>343</v>
      </c>
      <c r="EP64" s="206" t="s">
        <v>344</v>
      </c>
      <c r="EQ64" s="206" t="s">
        <v>188</v>
      </c>
      <c r="ER64" s="250">
        <f>ER65+ER66+ER67</f>
        <v>0</v>
      </c>
      <c r="ES64" s="251" t="s">
        <v>10</v>
      </c>
      <c r="ET64" s="251" t="s">
        <v>10</v>
      </c>
      <c r="EU64" s="250" t="s">
        <v>10</v>
      </c>
      <c r="EV64" s="250" t="s">
        <v>10</v>
      </c>
      <c r="EW64" s="251" t="s">
        <v>10</v>
      </c>
      <c r="EX64" s="250">
        <f>EX65+EX66+EX67</f>
        <v>0</v>
      </c>
      <c r="EY64" s="250">
        <f>EY65+EY66+EY67</f>
        <v>0</v>
      </c>
      <c r="EZ64" s="250">
        <v>0</v>
      </c>
      <c r="FA64" s="250">
        <f>FA65+FA66+FA67</f>
        <v>0</v>
      </c>
      <c r="FB64" s="262" t="s">
        <v>10</v>
      </c>
      <c r="FC64" s="262" t="s">
        <v>10</v>
      </c>
      <c r="FD64" s="212" t="s">
        <v>343</v>
      </c>
      <c r="FE64" s="206" t="s">
        <v>344</v>
      </c>
      <c r="FF64" s="206" t="s">
        <v>188</v>
      </c>
      <c r="FG64" s="250">
        <f>FG65+FG66+FG67</f>
        <v>0</v>
      </c>
      <c r="FH64" s="251" t="s">
        <v>10</v>
      </c>
      <c r="FI64" s="251" t="s">
        <v>10</v>
      </c>
      <c r="FJ64" s="250" t="s">
        <v>10</v>
      </c>
      <c r="FK64" s="250" t="s">
        <v>10</v>
      </c>
      <c r="FL64" s="251" t="s">
        <v>10</v>
      </c>
      <c r="FM64" s="250">
        <f>FM65+FM66+FM67</f>
        <v>0</v>
      </c>
      <c r="FN64" s="250">
        <f>FN65+FN66+FN67</f>
        <v>0</v>
      </c>
      <c r="FO64" s="250">
        <v>0</v>
      </c>
      <c r="FP64" s="250">
        <f>FP65+FP66+FP67</f>
        <v>0</v>
      </c>
      <c r="FQ64" s="262" t="s">
        <v>10</v>
      </c>
      <c r="FR64" s="262" t="s">
        <v>10</v>
      </c>
      <c r="FS64" s="212" t="s">
        <v>343</v>
      </c>
      <c r="FT64" s="206" t="s">
        <v>344</v>
      </c>
      <c r="FU64" s="206" t="s">
        <v>188</v>
      </c>
      <c r="FV64" s="250">
        <f>FV65+FV66+FV67</f>
        <v>0</v>
      </c>
      <c r="FW64" s="251" t="s">
        <v>10</v>
      </c>
      <c r="FX64" s="251" t="s">
        <v>10</v>
      </c>
      <c r="FY64" s="250" t="s">
        <v>10</v>
      </c>
      <c r="FZ64" s="250" t="s">
        <v>10</v>
      </c>
      <c r="GA64" s="251" t="s">
        <v>10</v>
      </c>
      <c r="GB64" s="250">
        <f>GB65+GB66+GB67</f>
        <v>0</v>
      </c>
      <c r="GC64" s="250">
        <v>0</v>
      </c>
      <c r="GD64" s="250">
        <v>0</v>
      </c>
      <c r="GE64" s="262" t="s">
        <v>10</v>
      </c>
      <c r="GF64" s="262" t="s">
        <v>10</v>
      </c>
    </row>
    <row r="65" spans="1:188" ht="27" customHeight="1">
      <c r="A65" s="213" t="s">
        <v>46</v>
      </c>
      <c r="B65" s="214" t="s">
        <v>345</v>
      </c>
      <c r="C65" s="214" t="s">
        <v>189</v>
      </c>
      <c r="D65" s="269">
        <f t="shared" si="0"/>
        <v>0</v>
      </c>
      <c r="E65" s="272" t="s">
        <v>10</v>
      </c>
      <c r="F65" s="272" t="s">
        <v>10</v>
      </c>
      <c r="G65" s="263" t="s">
        <v>10</v>
      </c>
      <c r="H65" s="263" t="s">
        <v>10</v>
      </c>
      <c r="I65" s="272" t="s">
        <v>10</v>
      </c>
      <c r="J65" s="269">
        <f>AA65+AQ65+BG65+BW65+CM65+DC65+DS65+EI65+EX65+FM65+GB65</f>
        <v>0</v>
      </c>
      <c r="K65" s="269" t="e">
        <f>AB65+AR65+BH65+BX65+CN65+DD65+DT65+EJ65+EY65+FN65+#REF!</f>
        <v>#REF!</v>
      </c>
      <c r="L65" s="269">
        <f>AD65+AT65+BJ65+BZ65+CP65+DF65+DV65+EL65+FA65+FP65+GC65</f>
        <v>0</v>
      </c>
      <c r="M65" s="269">
        <f t="shared" si="2"/>
        <v>0</v>
      </c>
      <c r="N65" s="273" t="s">
        <v>10</v>
      </c>
      <c r="O65" s="273" t="s">
        <v>10</v>
      </c>
      <c r="P65" s="127" t="e">
        <f>#REF!+#REF!</f>
        <v>#REF!</v>
      </c>
      <c r="Q65" s="127"/>
      <c r="R65" s="213" t="s">
        <v>46</v>
      </c>
      <c r="S65" s="214" t="s">
        <v>345</v>
      </c>
      <c r="T65" s="214" t="s">
        <v>189</v>
      </c>
      <c r="U65" s="257">
        <v>0</v>
      </c>
      <c r="V65" s="258" t="s">
        <v>10</v>
      </c>
      <c r="W65" s="258" t="s">
        <v>10</v>
      </c>
      <c r="X65" s="258" t="s">
        <v>10</v>
      </c>
      <c r="Y65" s="258" t="s">
        <v>10</v>
      </c>
      <c r="Z65" s="258" t="s">
        <v>10</v>
      </c>
      <c r="AA65" s="258">
        <f>'ф 4,2 - разносить'!AC37</f>
        <v>0</v>
      </c>
      <c r="AB65" s="258" t="e">
        <f>#REF!+#REF!</f>
        <v>#REF!</v>
      </c>
      <c r="AC65" s="258">
        <v>0</v>
      </c>
      <c r="AD65" s="258">
        <f>'ф 4,2 - разносить'!AD37</f>
        <v>0</v>
      </c>
      <c r="AE65" s="259" t="s">
        <v>10</v>
      </c>
      <c r="AF65" s="259" t="s">
        <v>10</v>
      </c>
      <c r="AG65" s="127" t="e">
        <f>#REF!+#REF!</f>
        <v>#REF!</v>
      </c>
      <c r="AH65" s="213" t="s">
        <v>46</v>
      </c>
      <c r="AI65" s="214" t="s">
        <v>345</v>
      </c>
      <c r="AJ65" s="214" t="s">
        <v>189</v>
      </c>
      <c r="AK65" s="257">
        <v>0</v>
      </c>
      <c r="AL65" s="258" t="s">
        <v>10</v>
      </c>
      <c r="AM65" s="258" t="s">
        <v>10</v>
      </c>
      <c r="AN65" s="257" t="s">
        <v>10</v>
      </c>
      <c r="AO65" s="257" t="s">
        <v>10</v>
      </c>
      <c r="AP65" s="258" t="s">
        <v>10</v>
      </c>
      <c r="AQ65" s="258">
        <f>'ф 4,2 - разносить'!AX37</f>
        <v>0</v>
      </c>
      <c r="AR65" s="258">
        <f>'ф 4,2 - разносить'!AY37</f>
        <v>0</v>
      </c>
      <c r="AS65" s="258">
        <v>0</v>
      </c>
      <c r="AT65" s="258">
        <f>'ф 4,2 - разносить'!AY37</f>
        <v>0</v>
      </c>
      <c r="AU65" s="259" t="s">
        <v>10</v>
      </c>
      <c r="AV65" s="259" t="s">
        <v>10</v>
      </c>
      <c r="AW65" s="127" t="e">
        <f>#REF!+#REF!</f>
        <v>#REF!</v>
      </c>
      <c r="AX65" s="213" t="s">
        <v>46</v>
      </c>
      <c r="AY65" s="214" t="s">
        <v>345</v>
      </c>
      <c r="AZ65" s="214" t="s">
        <v>189</v>
      </c>
      <c r="BA65" s="257">
        <v>0</v>
      </c>
      <c r="BB65" s="258" t="s">
        <v>10</v>
      </c>
      <c r="BC65" s="258" t="s">
        <v>10</v>
      </c>
      <c r="BD65" s="257" t="s">
        <v>10</v>
      </c>
      <c r="BE65" s="257" t="s">
        <v>10</v>
      </c>
      <c r="BF65" s="258" t="s">
        <v>10</v>
      </c>
      <c r="BG65" s="258">
        <f>'ф 4,2 - разносить'!BA37</f>
        <v>0</v>
      </c>
      <c r="BH65" s="258" t="e">
        <f>#REF!+#REF!</f>
        <v>#REF!</v>
      </c>
      <c r="BI65" s="258">
        <v>0</v>
      </c>
      <c r="BJ65" s="258">
        <f>'ф 4,2 - разносить'!BB37</f>
        <v>0</v>
      </c>
      <c r="BK65" s="259" t="s">
        <v>10</v>
      </c>
      <c r="BL65" s="259" t="s">
        <v>10</v>
      </c>
      <c r="BM65" s="127" t="e">
        <f>#REF!+#REF!</f>
        <v>#REF!</v>
      </c>
      <c r="BN65" s="213" t="s">
        <v>46</v>
      </c>
      <c r="BO65" s="214" t="s">
        <v>345</v>
      </c>
      <c r="BP65" s="214" t="s">
        <v>189</v>
      </c>
      <c r="BQ65" s="257">
        <v>0</v>
      </c>
      <c r="BR65" s="258" t="s">
        <v>10</v>
      </c>
      <c r="BS65" s="258" t="s">
        <v>10</v>
      </c>
      <c r="BT65" s="257" t="s">
        <v>10</v>
      </c>
      <c r="BU65" s="257" t="s">
        <v>10</v>
      </c>
      <c r="BV65" s="258" t="s">
        <v>10</v>
      </c>
      <c r="BW65" s="258">
        <f>'ф 4,2 - разносить'!BD37</f>
        <v>0</v>
      </c>
      <c r="BX65" s="258" t="e">
        <f>#REF!+#REF!</f>
        <v>#REF!</v>
      </c>
      <c r="BY65" s="258">
        <v>0</v>
      </c>
      <c r="BZ65" s="258">
        <f>'ф 4,2 - разносить'!BE37</f>
        <v>0</v>
      </c>
      <c r="CA65" s="259" t="s">
        <v>10</v>
      </c>
      <c r="CB65" s="259" t="s">
        <v>10</v>
      </c>
      <c r="CC65" s="127" t="e">
        <f>#REF!+#REF!</f>
        <v>#REF!</v>
      </c>
      <c r="CD65" s="213" t="s">
        <v>46</v>
      </c>
      <c r="CE65" s="214" t="s">
        <v>345</v>
      </c>
      <c r="CF65" s="214" t="s">
        <v>189</v>
      </c>
      <c r="CG65" s="257">
        <v>0</v>
      </c>
      <c r="CH65" s="258" t="s">
        <v>10</v>
      </c>
      <c r="CI65" s="258" t="s">
        <v>10</v>
      </c>
      <c r="CJ65" s="257" t="s">
        <v>10</v>
      </c>
      <c r="CK65" s="257" t="s">
        <v>10</v>
      </c>
      <c r="CL65" s="258" t="s">
        <v>10</v>
      </c>
      <c r="CM65" s="258">
        <f>'ф 4,2 - разносить'!BJ37</f>
        <v>0</v>
      </c>
      <c r="CN65" s="258" t="e">
        <f>#REF!+#REF!</f>
        <v>#REF!</v>
      </c>
      <c r="CO65" s="258">
        <v>0</v>
      </c>
      <c r="CP65" s="258">
        <f>'ф 4,2 - разносить'!BK37</f>
        <v>0</v>
      </c>
      <c r="CQ65" s="259" t="s">
        <v>10</v>
      </c>
      <c r="CR65" s="259" t="s">
        <v>10</v>
      </c>
      <c r="CS65" s="127" t="e">
        <f>#REF!+#REF!</f>
        <v>#REF!</v>
      </c>
      <c r="CT65" s="213" t="s">
        <v>46</v>
      </c>
      <c r="CU65" s="214" t="s">
        <v>345</v>
      </c>
      <c r="CV65" s="214" t="s">
        <v>189</v>
      </c>
      <c r="CW65" s="257">
        <v>0</v>
      </c>
      <c r="CX65" s="258" t="s">
        <v>10</v>
      </c>
      <c r="CY65" s="258" t="s">
        <v>10</v>
      </c>
      <c r="CZ65" s="257" t="s">
        <v>10</v>
      </c>
      <c r="DA65" s="257" t="s">
        <v>10</v>
      </c>
      <c r="DB65" s="258" t="s">
        <v>10</v>
      </c>
      <c r="DC65" s="258">
        <f>'ф 4,2 - разносить'!BG37</f>
        <v>0</v>
      </c>
      <c r="DD65" s="258">
        <f>'ф 4,2 - разносить'!DJ37</f>
        <v>0</v>
      </c>
      <c r="DE65" s="258">
        <v>0</v>
      </c>
      <c r="DF65" s="259">
        <f>'ф 4,2 - разносить'!BH37</f>
        <v>0</v>
      </c>
      <c r="DG65" s="259" t="s">
        <v>10</v>
      </c>
      <c r="DH65" s="259" t="s">
        <v>10</v>
      </c>
      <c r="DI65" s="127" t="e">
        <f>#REF!+#REF!</f>
        <v>#REF!</v>
      </c>
      <c r="DJ65" s="213" t="s">
        <v>46</v>
      </c>
      <c r="DK65" s="214" t="s">
        <v>345</v>
      </c>
      <c r="DL65" s="214" t="s">
        <v>189</v>
      </c>
      <c r="DM65" s="257">
        <v>0</v>
      </c>
      <c r="DN65" s="258" t="s">
        <v>10</v>
      </c>
      <c r="DO65" s="258" t="s">
        <v>10</v>
      </c>
      <c r="DP65" s="257" t="s">
        <v>10</v>
      </c>
      <c r="DQ65" s="257" t="s">
        <v>10</v>
      </c>
      <c r="DR65" s="258" t="s">
        <v>10</v>
      </c>
      <c r="DS65" s="258">
        <f>'ф 4,2 - разносить'!BM37</f>
        <v>0</v>
      </c>
      <c r="DT65" s="258"/>
      <c r="DU65" s="258">
        <v>0</v>
      </c>
      <c r="DV65" s="259">
        <f>'ф 4,2 - разносить'!BN37</f>
        <v>0</v>
      </c>
      <c r="DW65" s="260" t="s">
        <v>10</v>
      </c>
      <c r="DX65" s="260" t="s">
        <v>10</v>
      </c>
      <c r="DY65" s="139" t="e">
        <f>#REF!+#REF!</f>
        <v>#REF!</v>
      </c>
      <c r="DZ65" s="213" t="s">
        <v>46</v>
      </c>
      <c r="EA65" s="214" t="s">
        <v>345</v>
      </c>
      <c r="EB65" s="214" t="s">
        <v>189</v>
      </c>
      <c r="EC65" s="257">
        <v>0</v>
      </c>
      <c r="ED65" s="258" t="s">
        <v>10</v>
      </c>
      <c r="EE65" s="258" t="s">
        <v>10</v>
      </c>
      <c r="EF65" s="257" t="s">
        <v>10</v>
      </c>
      <c r="EG65" s="257" t="s">
        <v>10</v>
      </c>
      <c r="EH65" s="258" t="s">
        <v>10</v>
      </c>
      <c r="EI65" s="258">
        <f>'ф 4,2 - разносить'!DA37</f>
        <v>0</v>
      </c>
      <c r="EJ65" s="258"/>
      <c r="EK65" s="258">
        <v>0</v>
      </c>
      <c r="EL65" s="259">
        <f>'ф 4,2 - разносить'!DB37</f>
        <v>0</v>
      </c>
      <c r="EM65" s="260" t="s">
        <v>10</v>
      </c>
      <c r="EN65" s="260" t="s">
        <v>10</v>
      </c>
      <c r="EO65" s="213" t="s">
        <v>46</v>
      </c>
      <c r="EP65" s="214" t="s">
        <v>345</v>
      </c>
      <c r="EQ65" s="214" t="s">
        <v>189</v>
      </c>
      <c r="ER65" s="257">
        <v>0</v>
      </c>
      <c r="ES65" s="258" t="s">
        <v>10</v>
      </c>
      <c r="ET65" s="258" t="s">
        <v>10</v>
      </c>
      <c r="EU65" s="257" t="s">
        <v>10</v>
      </c>
      <c r="EV65" s="257" t="s">
        <v>10</v>
      </c>
      <c r="EW65" s="258" t="s">
        <v>10</v>
      </c>
      <c r="EX65" s="258">
        <f>'ф 4,2 - разносить'!DM37</f>
        <v>0</v>
      </c>
      <c r="EY65" s="258"/>
      <c r="EZ65" s="258">
        <v>0</v>
      </c>
      <c r="FA65" s="259">
        <f>'ф 4,2 - разносить'!DN37</f>
        <v>0</v>
      </c>
      <c r="FB65" s="260" t="s">
        <v>10</v>
      </c>
      <c r="FC65" s="260" t="s">
        <v>10</v>
      </c>
      <c r="FD65" s="213" t="s">
        <v>46</v>
      </c>
      <c r="FE65" s="214" t="s">
        <v>345</v>
      </c>
      <c r="FF65" s="214" t="s">
        <v>189</v>
      </c>
      <c r="FG65" s="257">
        <v>0</v>
      </c>
      <c r="FH65" s="258" t="s">
        <v>10</v>
      </c>
      <c r="FI65" s="258" t="s">
        <v>10</v>
      </c>
      <c r="FJ65" s="257" t="s">
        <v>10</v>
      </c>
      <c r="FK65" s="257" t="s">
        <v>10</v>
      </c>
      <c r="FL65" s="258" t="s">
        <v>10</v>
      </c>
      <c r="FM65" s="258">
        <f>'ф 4,2 - разносить'!DY37</f>
        <v>0</v>
      </c>
      <c r="FN65" s="258"/>
      <c r="FO65" s="258">
        <v>0</v>
      </c>
      <c r="FP65" s="259">
        <f>'ф 4,2 - разносить'!DZ37</f>
        <v>0</v>
      </c>
      <c r="FQ65" s="260" t="s">
        <v>10</v>
      </c>
      <c r="FR65" s="260" t="s">
        <v>10</v>
      </c>
      <c r="FS65" s="213" t="s">
        <v>46</v>
      </c>
      <c r="FT65" s="214" t="s">
        <v>345</v>
      </c>
      <c r="FU65" s="214" t="s">
        <v>189</v>
      </c>
      <c r="FV65" s="257">
        <v>0</v>
      </c>
      <c r="FW65" s="258" t="s">
        <v>10</v>
      </c>
      <c r="FX65" s="258" t="s">
        <v>10</v>
      </c>
      <c r="FY65" s="257" t="s">
        <v>10</v>
      </c>
      <c r="FZ65" s="257" t="s">
        <v>10</v>
      </c>
      <c r="GA65" s="258" t="s">
        <v>10</v>
      </c>
      <c r="GB65" s="258">
        <v>0</v>
      </c>
      <c r="GC65" s="259">
        <v>0</v>
      </c>
      <c r="GD65" s="259">
        <v>0</v>
      </c>
      <c r="GE65" s="260" t="s">
        <v>10</v>
      </c>
      <c r="GF65" s="260" t="s">
        <v>10</v>
      </c>
    </row>
    <row r="66" spans="1:188" ht="27" customHeight="1">
      <c r="A66" s="213" t="s">
        <v>47</v>
      </c>
      <c r="B66" s="214" t="s">
        <v>346</v>
      </c>
      <c r="C66" s="214" t="s">
        <v>190</v>
      </c>
      <c r="D66" s="269">
        <f>U66+AK66+BA66+BQ66+CG66+CW66+DM66+EC66+ER66+FG66+FV66</f>
        <v>0</v>
      </c>
      <c r="E66" s="272" t="s">
        <v>10</v>
      </c>
      <c r="F66" s="272" t="s">
        <v>10</v>
      </c>
      <c r="G66" s="263" t="s">
        <v>10</v>
      </c>
      <c r="H66" s="263" t="s">
        <v>10</v>
      </c>
      <c r="I66" s="272" t="s">
        <v>10</v>
      </c>
      <c r="J66" s="269">
        <f>AA66+AQ66+BG66+BW66+CM66+DC66+DS66+EI66+EX66+FM66+GB66</f>
        <v>0</v>
      </c>
      <c r="K66" s="269" t="e">
        <f>AB66+AR66+BH66+BX66+CN66+DD66+DT66+EJ66+EY66+FN66+#REF!</f>
        <v>#REF!</v>
      </c>
      <c r="L66" s="269">
        <f>AD66+AT66+BJ66+BZ66+CP66+DF66+DV66+EL66+FA66+FP66+GC66</f>
        <v>0</v>
      </c>
      <c r="M66" s="269">
        <f t="shared" si="2"/>
        <v>0</v>
      </c>
      <c r="N66" s="273" t="s">
        <v>10</v>
      </c>
      <c r="O66" s="273" t="s">
        <v>10</v>
      </c>
      <c r="P66" s="127" t="e">
        <f>#REF!+#REF!</f>
        <v>#REF!</v>
      </c>
      <c r="Q66" s="127"/>
      <c r="R66" s="213" t="s">
        <v>47</v>
      </c>
      <c r="S66" s="214" t="s">
        <v>346</v>
      </c>
      <c r="T66" s="214" t="s">
        <v>190</v>
      </c>
      <c r="U66" s="257">
        <v>0</v>
      </c>
      <c r="V66" s="258" t="s">
        <v>10</v>
      </c>
      <c r="W66" s="258" t="s">
        <v>10</v>
      </c>
      <c r="X66" s="258" t="s">
        <v>10</v>
      </c>
      <c r="Y66" s="258" t="s">
        <v>10</v>
      </c>
      <c r="Z66" s="258" t="s">
        <v>10</v>
      </c>
      <c r="AA66" s="258">
        <f>'ф 4,2 - разносить'!AC38</f>
        <v>0</v>
      </c>
      <c r="AB66" s="258" t="e">
        <f>#REF!+#REF!</f>
        <v>#REF!</v>
      </c>
      <c r="AC66" s="258">
        <v>0</v>
      </c>
      <c r="AD66" s="258">
        <f>'ф 4,2 - разносить'!AD38</f>
        <v>0</v>
      </c>
      <c r="AE66" s="259" t="s">
        <v>10</v>
      </c>
      <c r="AF66" s="259" t="s">
        <v>10</v>
      </c>
      <c r="AG66" s="127" t="e">
        <f>#REF!+#REF!</f>
        <v>#REF!</v>
      </c>
      <c r="AH66" s="213" t="s">
        <v>47</v>
      </c>
      <c r="AI66" s="214" t="s">
        <v>346</v>
      </c>
      <c r="AJ66" s="214" t="s">
        <v>190</v>
      </c>
      <c r="AK66" s="257">
        <v>0</v>
      </c>
      <c r="AL66" s="258" t="s">
        <v>10</v>
      </c>
      <c r="AM66" s="258" t="s">
        <v>10</v>
      </c>
      <c r="AN66" s="257" t="s">
        <v>10</v>
      </c>
      <c r="AO66" s="257" t="s">
        <v>10</v>
      </c>
      <c r="AP66" s="258" t="s">
        <v>10</v>
      </c>
      <c r="AQ66" s="258">
        <f>'ф 4,2 - разносить'!AX38</f>
        <v>0</v>
      </c>
      <c r="AR66" s="258">
        <f>'ф 4,2 - разносить'!AY38</f>
        <v>0</v>
      </c>
      <c r="AS66" s="258">
        <v>0</v>
      </c>
      <c r="AT66" s="258">
        <f>'ф 4,2 - разносить'!AY38</f>
        <v>0</v>
      </c>
      <c r="AU66" s="259" t="s">
        <v>10</v>
      </c>
      <c r="AV66" s="259" t="s">
        <v>10</v>
      </c>
      <c r="AW66" s="127" t="e">
        <f>#REF!+#REF!</f>
        <v>#REF!</v>
      </c>
      <c r="AX66" s="213" t="s">
        <v>47</v>
      </c>
      <c r="AY66" s="214" t="s">
        <v>346</v>
      </c>
      <c r="AZ66" s="214" t="s">
        <v>190</v>
      </c>
      <c r="BA66" s="257">
        <v>0</v>
      </c>
      <c r="BB66" s="258" t="s">
        <v>10</v>
      </c>
      <c r="BC66" s="258" t="s">
        <v>10</v>
      </c>
      <c r="BD66" s="257" t="s">
        <v>10</v>
      </c>
      <c r="BE66" s="257" t="s">
        <v>10</v>
      </c>
      <c r="BF66" s="258" t="s">
        <v>10</v>
      </c>
      <c r="BG66" s="258">
        <f>'ф 4,2 - разносить'!BA38</f>
        <v>0</v>
      </c>
      <c r="BH66" s="258" t="e">
        <f>#REF!+#REF!</f>
        <v>#REF!</v>
      </c>
      <c r="BI66" s="258">
        <v>0</v>
      </c>
      <c r="BJ66" s="258">
        <f>'ф 4,2 - разносить'!BB38</f>
        <v>0</v>
      </c>
      <c r="BK66" s="259" t="s">
        <v>10</v>
      </c>
      <c r="BL66" s="259" t="s">
        <v>10</v>
      </c>
      <c r="BM66" s="127" t="e">
        <f>#REF!+#REF!</f>
        <v>#REF!</v>
      </c>
      <c r="BN66" s="213" t="s">
        <v>47</v>
      </c>
      <c r="BO66" s="214" t="s">
        <v>346</v>
      </c>
      <c r="BP66" s="214" t="s">
        <v>190</v>
      </c>
      <c r="BQ66" s="257">
        <v>0</v>
      </c>
      <c r="BR66" s="258" t="s">
        <v>10</v>
      </c>
      <c r="BS66" s="258" t="s">
        <v>10</v>
      </c>
      <c r="BT66" s="257" t="s">
        <v>10</v>
      </c>
      <c r="BU66" s="257" t="s">
        <v>10</v>
      </c>
      <c r="BV66" s="258" t="s">
        <v>10</v>
      </c>
      <c r="BW66" s="258">
        <f>'ф 4,2 - разносить'!BD38</f>
        <v>0</v>
      </c>
      <c r="BX66" s="258" t="e">
        <f>#REF!+#REF!</f>
        <v>#REF!</v>
      </c>
      <c r="BY66" s="258">
        <v>0</v>
      </c>
      <c r="BZ66" s="258">
        <f>'ф 4,2 - разносить'!BE38</f>
        <v>0</v>
      </c>
      <c r="CA66" s="259" t="s">
        <v>10</v>
      </c>
      <c r="CB66" s="259" t="s">
        <v>10</v>
      </c>
      <c r="CC66" s="127" t="e">
        <f>#REF!+#REF!</f>
        <v>#REF!</v>
      </c>
      <c r="CD66" s="213" t="s">
        <v>47</v>
      </c>
      <c r="CE66" s="214" t="s">
        <v>346</v>
      </c>
      <c r="CF66" s="214" t="s">
        <v>190</v>
      </c>
      <c r="CG66" s="257">
        <v>0</v>
      </c>
      <c r="CH66" s="258" t="s">
        <v>10</v>
      </c>
      <c r="CI66" s="258" t="s">
        <v>10</v>
      </c>
      <c r="CJ66" s="257" t="s">
        <v>10</v>
      </c>
      <c r="CK66" s="257" t="s">
        <v>10</v>
      </c>
      <c r="CL66" s="258" t="s">
        <v>10</v>
      </c>
      <c r="CM66" s="258">
        <f>'ф 4,2 - разносить'!BJ38</f>
        <v>0</v>
      </c>
      <c r="CN66" s="258" t="e">
        <f>#REF!+#REF!</f>
        <v>#REF!</v>
      </c>
      <c r="CO66" s="258">
        <v>0</v>
      </c>
      <c r="CP66" s="258">
        <f>'ф 4,2 - разносить'!BK38</f>
        <v>0</v>
      </c>
      <c r="CQ66" s="259" t="s">
        <v>10</v>
      </c>
      <c r="CR66" s="259" t="s">
        <v>10</v>
      </c>
      <c r="CS66" s="127" t="e">
        <f>#REF!+#REF!</f>
        <v>#REF!</v>
      </c>
      <c r="CT66" s="213" t="s">
        <v>47</v>
      </c>
      <c r="CU66" s="214" t="s">
        <v>346</v>
      </c>
      <c r="CV66" s="214" t="s">
        <v>190</v>
      </c>
      <c r="CW66" s="257">
        <v>0</v>
      </c>
      <c r="CX66" s="258" t="s">
        <v>10</v>
      </c>
      <c r="CY66" s="258" t="s">
        <v>10</v>
      </c>
      <c r="CZ66" s="257" t="s">
        <v>10</v>
      </c>
      <c r="DA66" s="257" t="s">
        <v>10</v>
      </c>
      <c r="DB66" s="258" t="s">
        <v>10</v>
      </c>
      <c r="DC66" s="258">
        <f>'ф 4,2 - разносить'!BG38</f>
        <v>0</v>
      </c>
      <c r="DD66" s="258">
        <f>'ф 4,2 - разносить'!DJ38</f>
        <v>0</v>
      </c>
      <c r="DE66" s="258">
        <v>0</v>
      </c>
      <c r="DF66" s="259">
        <f>'ф 4,2 - разносить'!BH38</f>
        <v>0</v>
      </c>
      <c r="DG66" s="259" t="s">
        <v>10</v>
      </c>
      <c r="DH66" s="259" t="s">
        <v>10</v>
      </c>
      <c r="DI66" s="127" t="e">
        <f>#REF!+#REF!</f>
        <v>#REF!</v>
      </c>
      <c r="DJ66" s="213" t="s">
        <v>47</v>
      </c>
      <c r="DK66" s="214" t="s">
        <v>346</v>
      </c>
      <c r="DL66" s="214" t="s">
        <v>190</v>
      </c>
      <c r="DM66" s="257">
        <v>0</v>
      </c>
      <c r="DN66" s="258" t="s">
        <v>10</v>
      </c>
      <c r="DO66" s="258" t="s">
        <v>10</v>
      </c>
      <c r="DP66" s="257" t="s">
        <v>10</v>
      </c>
      <c r="DQ66" s="257" t="s">
        <v>10</v>
      </c>
      <c r="DR66" s="258" t="s">
        <v>10</v>
      </c>
      <c r="DS66" s="258">
        <f>'ф 4,2 - разносить'!BM38</f>
        <v>0</v>
      </c>
      <c r="DT66" s="258"/>
      <c r="DU66" s="258">
        <v>0</v>
      </c>
      <c r="DV66" s="259">
        <f>'ф 4,2 - разносить'!BN38</f>
        <v>0</v>
      </c>
      <c r="DW66" s="260" t="s">
        <v>10</v>
      </c>
      <c r="DX66" s="260" t="s">
        <v>10</v>
      </c>
      <c r="DY66" s="139" t="e">
        <f>#REF!+#REF!</f>
        <v>#REF!</v>
      </c>
      <c r="DZ66" s="213" t="s">
        <v>47</v>
      </c>
      <c r="EA66" s="214" t="s">
        <v>346</v>
      </c>
      <c r="EB66" s="214" t="s">
        <v>190</v>
      </c>
      <c r="EC66" s="257">
        <v>0</v>
      </c>
      <c r="ED66" s="258" t="s">
        <v>10</v>
      </c>
      <c r="EE66" s="258" t="s">
        <v>10</v>
      </c>
      <c r="EF66" s="257" t="s">
        <v>10</v>
      </c>
      <c r="EG66" s="257" t="s">
        <v>10</v>
      </c>
      <c r="EH66" s="258" t="s">
        <v>10</v>
      </c>
      <c r="EI66" s="258">
        <f>'ф 4,2 - разносить'!DA38</f>
        <v>0</v>
      </c>
      <c r="EJ66" s="258"/>
      <c r="EK66" s="258">
        <v>0</v>
      </c>
      <c r="EL66" s="259">
        <f>'ф 4,2 - разносить'!DB38</f>
        <v>0</v>
      </c>
      <c r="EM66" s="260" t="s">
        <v>10</v>
      </c>
      <c r="EN66" s="260" t="s">
        <v>10</v>
      </c>
      <c r="EO66" s="213" t="s">
        <v>47</v>
      </c>
      <c r="EP66" s="214" t="s">
        <v>346</v>
      </c>
      <c r="EQ66" s="214" t="s">
        <v>190</v>
      </c>
      <c r="ER66" s="257">
        <v>0</v>
      </c>
      <c r="ES66" s="258" t="s">
        <v>10</v>
      </c>
      <c r="ET66" s="258" t="s">
        <v>10</v>
      </c>
      <c r="EU66" s="257" t="s">
        <v>10</v>
      </c>
      <c r="EV66" s="257" t="s">
        <v>10</v>
      </c>
      <c r="EW66" s="258" t="s">
        <v>10</v>
      </c>
      <c r="EX66" s="258">
        <f>'ф 4,2 - разносить'!DM38</f>
        <v>0</v>
      </c>
      <c r="EY66" s="258"/>
      <c r="EZ66" s="258">
        <v>0</v>
      </c>
      <c r="FA66" s="259">
        <f>'ф 4,2 - разносить'!DN38</f>
        <v>0</v>
      </c>
      <c r="FB66" s="260" t="s">
        <v>10</v>
      </c>
      <c r="FC66" s="260" t="s">
        <v>10</v>
      </c>
      <c r="FD66" s="213" t="s">
        <v>47</v>
      </c>
      <c r="FE66" s="214" t="s">
        <v>346</v>
      </c>
      <c r="FF66" s="214" t="s">
        <v>190</v>
      </c>
      <c r="FG66" s="257">
        <v>0</v>
      </c>
      <c r="FH66" s="258" t="s">
        <v>10</v>
      </c>
      <c r="FI66" s="258" t="s">
        <v>10</v>
      </c>
      <c r="FJ66" s="257" t="s">
        <v>10</v>
      </c>
      <c r="FK66" s="257" t="s">
        <v>10</v>
      </c>
      <c r="FL66" s="258" t="s">
        <v>10</v>
      </c>
      <c r="FM66" s="258">
        <f>'ф 4,2 - разносить'!DY38</f>
        <v>0</v>
      </c>
      <c r="FN66" s="258"/>
      <c r="FO66" s="258">
        <v>0</v>
      </c>
      <c r="FP66" s="259">
        <f>'ф 4,2 - разносить'!DZ38</f>
        <v>0</v>
      </c>
      <c r="FQ66" s="260" t="s">
        <v>10</v>
      </c>
      <c r="FR66" s="260" t="s">
        <v>10</v>
      </c>
      <c r="FS66" s="213" t="s">
        <v>47</v>
      </c>
      <c r="FT66" s="214" t="s">
        <v>346</v>
      </c>
      <c r="FU66" s="214" t="s">
        <v>190</v>
      </c>
      <c r="FV66" s="257">
        <v>0</v>
      </c>
      <c r="FW66" s="258" t="s">
        <v>10</v>
      </c>
      <c r="FX66" s="258" t="s">
        <v>10</v>
      </c>
      <c r="FY66" s="257" t="s">
        <v>10</v>
      </c>
      <c r="FZ66" s="257" t="s">
        <v>10</v>
      </c>
      <c r="GA66" s="258" t="s">
        <v>10</v>
      </c>
      <c r="GB66" s="258">
        <v>0</v>
      </c>
      <c r="GC66" s="259">
        <v>0</v>
      </c>
      <c r="GD66" s="259">
        <v>0</v>
      </c>
      <c r="GE66" s="260" t="s">
        <v>10</v>
      </c>
      <c r="GF66" s="260" t="s">
        <v>10</v>
      </c>
    </row>
    <row r="67" spans="1:188" ht="27" customHeight="1">
      <c r="A67" s="213" t="s">
        <v>347</v>
      </c>
      <c r="B67" s="214" t="s">
        <v>348</v>
      </c>
      <c r="C67" s="214" t="s">
        <v>191</v>
      </c>
      <c r="D67" s="269">
        <f t="shared" si="0"/>
        <v>0</v>
      </c>
      <c r="E67" s="272" t="s">
        <v>10</v>
      </c>
      <c r="F67" s="272" t="s">
        <v>10</v>
      </c>
      <c r="G67" s="263" t="s">
        <v>10</v>
      </c>
      <c r="H67" s="263" t="s">
        <v>10</v>
      </c>
      <c r="I67" s="272" t="s">
        <v>10</v>
      </c>
      <c r="J67" s="269">
        <f>AA67+AQ67+BG67+BW67+CM67+DC67+DS67+EI67+EX67+FM67+GB67</f>
        <v>0</v>
      </c>
      <c r="K67" s="269" t="e">
        <f>AB67+AR67+BH67+BX67+CN67+DD67+DT67+EJ67+EY67+FN67+#REF!</f>
        <v>#REF!</v>
      </c>
      <c r="L67" s="269">
        <f>AD67+AT67+BJ67+BZ67+CP67+DF67+DV67+EL67+FA67+FP67+GC67</f>
        <v>0</v>
      </c>
      <c r="M67" s="269">
        <f>AD67+AT67+BJ67+BZ67+CP67+DF67+DV67+EL67+FA67+FP67+GC67</f>
        <v>0</v>
      </c>
      <c r="N67" s="273" t="s">
        <v>10</v>
      </c>
      <c r="O67" s="273" t="s">
        <v>10</v>
      </c>
      <c r="P67" s="127"/>
      <c r="Q67" s="127"/>
      <c r="R67" s="213" t="s">
        <v>347</v>
      </c>
      <c r="S67" s="214" t="s">
        <v>348</v>
      </c>
      <c r="T67" s="214" t="s">
        <v>191</v>
      </c>
      <c r="U67" s="257">
        <v>0</v>
      </c>
      <c r="V67" s="258" t="s">
        <v>10</v>
      </c>
      <c r="W67" s="258" t="s">
        <v>10</v>
      </c>
      <c r="X67" s="258" t="s">
        <v>10</v>
      </c>
      <c r="Y67" s="258" t="s">
        <v>10</v>
      </c>
      <c r="Z67" s="258" t="s">
        <v>10</v>
      </c>
      <c r="AA67" s="258"/>
      <c r="AB67" s="258"/>
      <c r="AC67" s="258">
        <v>0</v>
      </c>
      <c r="AD67" s="258"/>
      <c r="AE67" s="259"/>
      <c r="AF67" s="259"/>
      <c r="AG67" s="127"/>
      <c r="AH67" s="213" t="s">
        <v>347</v>
      </c>
      <c r="AI67" s="214" t="s">
        <v>348</v>
      </c>
      <c r="AJ67" s="214" t="s">
        <v>191</v>
      </c>
      <c r="AK67" s="257">
        <v>0</v>
      </c>
      <c r="AL67" s="258" t="s">
        <v>10</v>
      </c>
      <c r="AM67" s="258" t="s">
        <v>10</v>
      </c>
      <c r="AN67" s="257" t="s">
        <v>10</v>
      </c>
      <c r="AO67" s="257" t="s">
        <v>10</v>
      </c>
      <c r="AP67" s="258" t="s">
        <v>10</v>
      </c>
      <c r="AQ67" s="258"/>
      <c r="AR67" s="258"/>
      <c r="AS67" s="258">
        <v>0</v>
      </c>
      <c r="AT67" s="258"/>
      <c r="AU67" s="259" t="s">
        <v>10</v>
      </c>
      <c r="AV67" s="259" t="s">
        <v>10</v>
      </c>
      <c r="AW67" s="127"/>
      <c r="AX67" s="213" t="s">
        <v>347</v>
      </c>
      <c r="AY67" s="214" t="s">
        <v>348</v>
      </c>
      <c r="AZ67" s="214" t="s">
        <v>191</v>
      </c>
      <c r="BA67" s="257">
        <v>0</v>
      </c>
      <c r="BB67" s="258" t="s">
        <v>10</v>
      </c>
      <c r="BC67" s="258" t="s">
        <v>10</v>
      </c>
      <c r="BD67" s="257" t="s">
        <v>10</v>
      </c>
      <c r="BE67" s="257" t="s">
        <v>10</v>
      </c>
      <c r="BF67" s="258" t="s">
        <v>10</v>
      </c>
      <c r="BG67" s="258">
        <v>0</v>
      </c>
      <c r="BH67" s="258"/>
      <c r="BI67" s="258">
        <v>0</v>
      </c>
      <c r="BJ67" s="258">
        <v>0</v>
      </c>
      <c r="BK67" s="259" t="s">
        <v>10</v>
      </c>
      <c r="BL67" s="259" t="s">
        <v>10</v>
      </c>
      <c r="BM67" s="127"/>
      <c r="BN67" s="213" t="s">
        <v>347</v>
      </c>
      <c r="BO67" s="214" t="s">
        <v>348</v>
      </c>
      <c r="BP67" s="214" t="s">
        <v>191</v>
      </c>
      <c r="BQ67" s="257">
        <v>0</v>
      </c>
      <c r="BR67" s="258" t="s">
        <v>10</v>
      </c>
      <c r="BS67" s="258" t="s">
        <v>10</v>
      </c>
      <c r="BT67" s="257" t="s">
        <v>10</v>
      </c>
      <c r="BU67" s="257" t="s">
        <v>10</v>
      </c>
      <c r="BV67" s="258" t="s">
        <v>10</v>
      </c>
      <c r="BW67" s="258"/>
      <c r="BX67" s="258"/>
      <c r="BY67" s="258">
        <v>0</v>
      </c>
      <c r="BZ67" s="258"/>
      <c r="CA67" s="259"/>
      <c r="CB67" s="259"/>
      <c r="CC67" s="127"/>
      <c r="CD67" s="213" t="s">
        <v>347</v>
      </c>
      <c r="CE67" s="214" t="s">
        <v>348</v>
      </c>
      <c r="CF67" s="214" t="s">
        <v>191</v>
      </c>
      <c r="CG67" s="257">
        <v>0</v>
      </c>
      <c r="CH67" s="258" t="s">
        <v>10</v>
      </c>
      <c r="CI67" s="258" t="s">
        <v>10</v>
      </c>
      <c r="CJ67" s="257" t="s">
        <v>10</v>
      </c>
      <c r="CK67" s="257" t="s">
        <v>10</v>
      </c>
      <c r="CL67" s="258" t="s">
        <v>10</v>
      </c>
      <c r="CM67" s="258"/>
      <c r="CN67" s="258"/>
      <c r="CO67" s="258">
        <v>0</v>
      </c>
      <c r="CP67" s="258"/>
      <c r="CQ67" s="259" t="s">
        <v>10</v>
      </c>
      <c r="CR67" s="259" t="s">
        <v>10</v>
      </c>
      <c r="CS67" s="127"/>
      <c r="CT67" s="213" t="s">
        <v>347</v>
      </c>
      <c r="CU67" s="214" t="s">
        <v>348</v>
      </c>
      <c r="CV67" s="214" t="s">
        <v>191</v>
      </c>
      <c r="CW67" s="257">
        <v>0</v>
      </c>
      <c r="CX67" s="258" t="s">
        <v>10</v>
      </c>
      <c r="CY67" s="258" t="s">
        <v>10</v>
      </c>
      <c r="CZ67" s="257" t="s">
        <v>10</v>
      </c>
      <c r="DA67" s="257" t="s">
        <v>10</v>
      </c>
      <c r="DB67" s="258" t="s">
        <v>10</v>
      </c>
      <c r="DC67" s="258"/>
      <c r="DD67" s="258"/>
      <c r="DE67" s="258">
        <v>0</v>
      </c>
      <c r="DF67" s="259"/>
      <c r="DG67" s="259" t="s">
        <v>10</v>
      </c>
      <c r="DH67" s="259" t="s">
        <v>10</v>
      </c>
      <c r="DI67" s="127"/>
      <c r="DJ67" s="213" t="s">
        <v>347</v>
      </c>
      <c r="DK67" s="214" t="s">
        <v>348</v>
      </c>
      <c r="DL67" s="214" t="s">
        <v>191</v>
      </c>
      <c r="DM67" s="257">
        <v>0</v>
      </c>
      <c r="DN67" s="258" t="s">
        <v>10</v>
      </c>
      <c r="DO67" s="258" t="s">
        <v>10</v>
      </c>
      <c r="DP67" s="257" t="s">
        <v>10</v>
      </c>
      <c r="DQ67" s="257" t="s">
        <v>10</v>
      </c>
      <c r="DR67" s="258" t="s">
        <v>10</v>
      </c>
      <c r="DS67" s="258">
        <v>0</v>
      </c>
      <c r="DT67" s="258"/>
      <c r="DU67" s="258">
        <v>0</v>
      </c>
      <c r="DV67" s="259">
        <v>0</v>
      </c>
      <c r="DW67" s="260" t="s">
        <v>10</v>
      </c>
      <c r="DX67" s="260" t="s">
        <v>10</v>
      </c>
      <c r="DY67" s="139"/>
      <c r="DZ67" s="213" t="s">
        <v>347</v>
      </c>
      <c r="EA67" s="214" t="s">
        <v>348</v>
      </c>
      <c r="EB67" s="214" t="s">
        <v>191</v>
      </c>
      <c r="EC67" s="257">
        <v>0</v>
      </c>
      <c r="ED67" s="258" t="s">
        <v>10</v>
      </c>
      <c r="EE67" s="258" t="s">
        <v>10</v>
      </c>
      <c r="EF67" s="257" t="s">
        <v>10</v>
      </c>
      <c r="EG67" s="257" t="s">
        <v>10</v>
      </c>
      <c r="EH67" s="258" t="s">
        <v>10</v>
      </c>
      <c r="EI67" s="258"/>
      <c r="EJ67" s="258"/>
      <c r="EK67" s="258">
        <v>0</v>
      </c>
      <c r="EL67" s="259"/>
      <c r="EM67" s="260" t="s">
        <v>10</v>
      </c>
      <c r="EN67" s="260" t="s">
        <v>10</v>
      </c>
      <c r="EO67" s="213" t="s">
        <v>347</v>
      </c>
      <c r="EP67" s="214" t="s">
        <v>348</v>
      </c>
      <c r="EQ67" s="214" t="s">
        <v>191</v>
      </c>
      <c r="ER67" s="257">
        <v>0</v>
      </c>
      <c r="ES67" s="258" t="s">
        <v>10</v>
      </c>
      <c r="ET67" s="258" t="s">
        <v>10</v>
      </c>
      <c r="EU67" s="257" t="s">
        <v>10</v>
      </c>
      <c r="EV67" s="257" t="s">
        <v>10</v>
      </c>
      <c r="EW67" s="258" t="s">
        <v>10</v>
      </c>
      <c r="EX67" s="258"/>
      <c r="EY67" s="258"/>
      <c r="EZ67" s="258">
        <v>0</v>
      </c>
      <c r="FA67" s="259"/>
      <c r="FB67" s="260" t="s">
        <v>10</v>
      </c>
      <c r="FC67" s="260" t="s">
        <v>10</v>
      </c>
      <c r="FD67" s="213" t="s">
        <v>347</v>
      </c>
      <c r="FE67" s="214" t="s">
        <v>348</v>
      </c>
      <c r="FF67" s="214" t="s">
        <v>191</v>
      </c>
      <c r="FG67" s="257">
        <v>0</v>
      </c>
      <c r="FH67" s="258" t="s">
        <v>10</v>
      </c>
      <c r="FI67" s="258" t="s">
        <v>10</v>
      </c>
      <c r="FJ67" s="257" t="s">
        <v>10</v>
      </c>
      <c r="FK67" s="257" t="s">
        <v>10</v>
      </c>
      <c r="FL67" s="258" t="s">
        <v>10</v>
      </c>
      <c r="FM67" s="258"/>
      <c r="FN67" s="258"/>
      <c r="FO67" s="258">
        <v>0</v>
      </c>
      <c r="FP67" s="259"/>
      <c r="FQ67" s="260" t="s">
        <v>10</v>
      </c>
      <c r="FR67" s="260" t="s">
        <v>10</v>
      </c>
      <c r="FS67" s="213" t="s">
        <v>347</v>
      </c>
      <c r="FT67" s="214" t="s">
        <v>348</v>
      </c>
      <c r="FU67" s="214" t="s">
        <v>191</v>
      </c>
      <c r="FV67" s="257">
        <v>0</v>
      </c>
      <c r="FW67" s="258" t="s">
        <v>10</v>
      </c>
      <c r="FX67" s="258" t="s">
        <v>10</v>
      </c>
      <c r="FY67" s="257" t="s">
        <v>10</v>
      </c>
      <c r="FZ67" s="257" t="s">
        <v>10</v>
      </c>
      <c r="GA67" s="258" t="s">
        <v>10</v>
      </c>
      <c r="GB67" s="258">
        <v>0</v>
      </c>
      <c r="GC67" s="259">
        <v>0</v>
      </c>
      <c r="GD67" s="259">
        <v>0</v>
      </c>
      <c r="GE67" s="260" t="s">
        <v>10</v>
      </c>
      <c r="GF67" s="260"/>
    </row>
    <row r="68" spans="1:188" ht="18.75" customHeight="1">
      <c r="A68" s="212" t="s">
        <v>349</v>
      </c>
      <c r="B68" s="206" t="s">
        <v>350</v>
      </c>
      <c r="C68" s="206" t="s">
        <v>192</v>
      </c>
      <c r="D68" s="263">
        <f>D69+D70+D71</f>
        <v>0</v>
      </c>
      <c r="E68" s="272" t="s">
        <v>10</v>
      </c>
      <c r="F68" s="272" t="s">
        <v>10</v>
      </c>
      <c r="G68" s="263" t="s">
        <v>10</v>
      </c>
      <c r="H68" s="263" t="s">
        <v>10</v>
      </c>
      <c r="I68" s="272" t="s">
        <v>10</v>
      </c>
      <c r="J68" s="263">
        <f>J69+J70+J71</f>
        <v>0</v>
      </c>
      <c r="K68" s="263" t="e">
        <f>K69+K70+K71</f>
        <v>#REF!</v>
      </c>
      <c r="L68" s="263">
        <f>L69+L70+L71</f>
        <v>0</v>
      </c>
      <c r="M68" s="263">
        <f>M69+M70+M71</f>
        <v>0</v>
      </c>
      <c r="N68" s="273" t="s">
        <v>10</v>
      </c>
      <c r="O68" s="273" t="s">
        <v>10</v>
      </c>
      <c r="P68" s="127" t="e">
        <f>#REF!+#REF!</f>
        <v>#REF!</v>
      </c>
      <c r="Q68" s="127"/>
      <c r="R68" s="212" t="s">
        <v>349</v>
      </c>
      <c r="S68" s="206" t="s">
        <v>350</v>
      </c>
      <c r="T68" s="206" t="s">
        <v>192</v>
      </c>
      <c r="U68" s="257">
        <f>U69+U70+U71</f>
        <v>0</v>
      </c>
      <c r="V68" s="258" t="s">
        <v>10</v>
      </c>
      <c r="W68" s="258" t="s">
        <v>10</v>
      </c>
      <c r="X68" s="258" t="s">
        <v>10</v>
      </c>
      <c r="Y68" s="258" t="s">
        <v>10</v>
      </c>
      <c r="Z68" s="258" t="s">
        <v>10</v>
      </c>
      <c r="AA68" s="257">
        <f>AA69+AA70+AA71</f>
        <v>0</v>
      </c>
      <c r="AB68" s="257" t="e">
        <f>AB69+AB70+AB71</f>
        <v>#REF!</v>
      </c>
      <c r="AC68" s="257">
        <v>0</v>
      </c>
      <c r="AD68" s="257">
        <f>AD69+AD70+AD71</f>
        <v>0</v>
      </c>
      <c r="AE68" s="259" t="s">
        <v>10</v>
      </c>
      <c r="AF68" s="259" t="s">
        <v>10</v>
      </c>
      <c r="AG68" s="127" t="e">
        <f>#REF!+#REF!</f>
        <v>#REF!</v>
      </c>
      <c r="AH68" s="212" t="s">
        <v>349</v>
      </c>
      <c r="AI68" s="206" t="s">
        <v>350</v>
      </c>
      <c r="AJ68" s="206" t="s">
        <v>192</v>
      </c>
      <c r="AK68" s="257">
        <f>AK69+AK70+AK71</f>
        <v>0</v>
      </c>
      <c r="AL68" s="258" t="s">
        <v>10</v>
      </c>
      <c r="AM68" s="258" t="s">
        <v>10</v>
      </c>
      <c r="AN68" s="257" t="s">
        <v>10</v>
      </c>
      <c r="AO68" s="257" t="s">
        <v>10</v>
      </c>
      <c r="AP68" s="258" t="s">
        <v>10</v>
      </c>
      <c r="AQ68" s="257">
        <f>AQ69+AQ70+AQ71</f>
        <v>0</v>
      </c>
      <c r="AR68" s="257">
        <f>AR69+AR70+AR71</f>
        <v>0</v>
      </c>
      <c r="AS68" s="257">
        <v>0</v>
      </c>
      <c r="AT68" s="257">
        <f>AT69+AT70+AT71</f>
        <v>0</v>
      </c>
      <c r="AU68" s="259" t="s">
        <v>10</v>
      </c>
      <c r="AV68" s="259" t="s">
        <v>10</v>
      </c>
      <c r="AW68" s="127" t="e">
        <f>#REF!+#REF!</f>
        <v>#REF!</v>
      </c>
      <c r="AX68" s="212" t="s">
        <v>349</v>
      </c>
      <c r="AY68" s="206" t="s">
        <v>350</v>
      </c>
      <c r="AZ68" s="206" t="s">
        <v>192</v>
      </c>
      <c r="BA68" s="250">
        <f>BA69+BA70+BA71</f>
        <v>0</v>
      </c>
      <c r="BB68" s="251" t="s">
        <v>10</v>
      </c>
      <c r="BC68" s="251" t="s">
        <v>10</v>
      </c>
      <c r="BD68" s="250" t="s">
        <v>10</v>
      </c>
      <c r="BE68" s="250" t="s">
        <v>10</v>
      </c>
      <c r="BF68" s="251" t="s">
        <v>10</v>
      </c>
      <c r="BG68" s="250">
        <f>BG69+BG70+BG71</f>
        <v>0</v>
      </c>
      <c r="BH68" s="250" t="e">
        <f>BH69+BH70+BH71</f>
        <v>#REF!</v>
      </c>
      <c r="BI68" s="250">
        <v>0</v>
      </c>
      <c r="BJ68" s="250">
        <f>BJ69+BJ70+BJ71</f>
        <v>0</v>
      </c>
      <c r="BK68" s="252" t="s">
        <v>10</v>
      </c>
      <c r="BL68" s="252" t="s">
        <v>10</v>
      </c>
      <c r="BM68" s="127" t="e">
        <f>#REF!+#REF!</f>
        <v>#REF!</v>
      </c>
      <c r="BN68" s="212" t="s">
        <v>349</v>
      </c>
      <c r="BO68" s="206" t="s">
        <v>350</v>
      </c>
      <c r="BP68" s="206" t="s">
        <v>192</v>
      </c>
      <c r="BQ68" s="254">
        <f>BQ69+BQ70+BQ71</f>
        <v>0</v>
      </c>
      <c r="BR68" s="255" t="s">
        <v>10</v>
      </c>
      <c r="BS68" s="255" t="s">
        <v>10</v>
      </c>
      <c r="BT68" s="254" t="s">
        <v>10</v>
      </c>
      <c r="BU68" s="254" t="s">
        <v>10</v>
      </c>
      <c r="BV68" s="255" t="s">
        <v>10</v>
      </c>
      <c r="BW68" s="254">
        <f>BW69+BW70+BW71</f>
        <v>0</v>
      </c>
      <c r="BX68" s="254" t="e">
        <f>BX69+BX70+BX71</f>
        <v>#REF!</v>
      </c>
      <c r="BY68" s="257">
        <v>0</v>
      </c>
      <c r="BZ68" s="254">
        <f>BZ69+BZ70+BZ71</f>
        <v>0</v>
      </c>
      <c r="CA68" s="256" t="s">
        <v>10</v>
      </c>
      <c r="CB68" s="256" t="s">
        <v>10</v>
      </c>
      <c r="CC68" s="127" t="e">
        <f>#REF!+#REF!</f>
        <v>#REF!</v>
      </c>
      <c r="CD68" s="212" t="s">
        <v>349</v>
      </c>
      <c r="CE68" s="206" t="s">
        <v>350</v>
      </c>
      <c r="CF68" s="206" t="s">
        <v>192</v>
      </c>
      <c r="CG68" s="257">
        <f>CG69+CG70+CG71</f>
        <v>0</v>
      </c>
      <c r="CH68" s="258" t="s">
        <v>10</v>
      </c>
      <c r="CI68" s="258" t="s">
        <v>10</v>
      </c>
      <c r="CJ68" s="257" t="s">
        <v>10</v>
      </c>
      <c r="CK68" s="257" t="s">
        <v>10</v>
      </c>
      <c r="CL68" s="258" t="s">
        <v>10</v>
      </c>
      <c r="CM68" s="257">
        <f>CM69+CM70+CM71</f>
        <v>0</v>
      </c>
      <c r="CN68" s="257" t="e">
        <f>CN69+CN70+CN71</f>
        <v>#REF!</v>
      </c>
      <c r="CO68" s="257">
        <v>0</v>
      </c>
      <c r="CP68" s="257">
        <f>CP69+CP70+CP71</f>
        <v>0</v>
      </c>
      <c r="CQ68" s="259" t="s">
        <v>10</v>
      </c>
      <c r="CR68" s="259" t="s">
        <v>10</v>
      </c>
      <c r="CS68" s="127" t="e">
        <f>#REF!+#REF!</f>
        <v>#REF!</v>
      </c>
      <c r="CT68" s="212" t="s">
        <v>349</v>
      </c>
      <c r="CU68" s="206" t="s">
        <v>350</v>
      </c>
      <c r="CV68" s="206" t="s">
        <v>192</v>
      </c>
      <c r="CW68" s="257">
        <f>CW69+CW70+CW71</f>
        <v>0</v>
      </c>
      <c r="CX68" s="258" t="s">
        <v>10</v>
      </c>
      <c r="CY68" s="258" t="s">
        <v>10</v>
      </c>
      <c r="CZ68" s="257" t="s">
        <v>10</v>
      </c>
      <c r="DA68" s="257" t="s">
        <v>10</v>
      </c>
      <c r="DB68" s="258" t="s">
        <v>10</v>
      </c>
      <c r="DC68" s="257">
        <f>DC69+DC70+DC71</f>
        <v>0</v>
      </c>
      <c r="DD68" s="257">
        <f>DD69+DD70+DD71</f>
        <v>0</v>
      </c>
      <c r="DE68" s="257">
        <v>0</v>
      </c>
      <c r="DF68" s="257">
        <f>DF69+DF70+DF71</f>
        <v>0</v>
      </c>
      <c r="DG68" s="259" t="s">
        <v>10</v>
      </c>
      <c r="DH68" s="259" t="s">
        <v>10</v>
      </c>
      <c r="DI68" s="127" t="e">
        <f>#REF!+#REF!</f>
        <v>#REF!</v>
      </c>
      <c r="DJ68" s="212" t="s">
        <v>349</v>
      </c>
      <c r="DK68" s="206" t="s">
        <v>350</v>
      </c>
      <c r="DL68" s="206" t="s">
        <v>192</v>
      </c>
      <c r="DM68" s="257">
        <f>DM69+DM70+DM71</f>
        <v>0</v>
      </c>
      <c r="DN68" s="258" t="s">
        <v>10</v>
      </c>
      <c r="DO68" s="258" t="s">
        <v>10</v>
      </c>
      <c r="DP68" s="257" t="s">
        <v>10</v>
      </c>
      <c r="DQ68" s="257" t="s">
        <v>10</v>
      </c>
      <c r="DR68" s="258" t="s">
        <v>10</v>
      </c>
      <c r="DS68" s="257">
        <f>DS69+DS70+DS71</f>
        <v>0</v>
      </c>
      <c r="DT68" s="257">
        <f>DT69+DT70+DT71</f>
        <v>0</v>
      </c>
      <c r="DU68" s="257">
        <v>0</v>
      </c>
      <c r="DV68" s="257">
        <f>DV69+DV70+DV71</f>
        <v>0</v>
      </c>
      <c r="DW68" s="260" t="s">
        <v>10</v>
      </c>
      <c r="DX68" s="260" t="s">
        <v>10</v>
      </c>
      <c r="DY68" s="139" t="e">
        <f>#REF!+#REF!</f>
        <v>#REF!</v>
      </c>
      <c r="DZ68" s="212" t="s">
        <v>349</v>
      </c>
      <c r="EA68" s="206" t="s">
        <v>350</v>
      </c>
      <c r="EB68" s="206" t="s">
        <v>192</v>
      </c>
      <c r="EC68" s="257">
        <f>EC69+EC70+EC71</f>
        <v>0</v>
      </c>
      <c r="ED68" s="258" t="s">
        <v>10</v>
      </c>
      <c r="EE68" s="258" t="s">
        <v>10</v>
      </c>
      <c r="EF68" s="257" t="s">
        <v>10</v>
      </c>
      <c r="EG68" s="257" t="s">
        <v>10</v>
      </c>
      <c r="EH68" s="258" t="s">
        <v>10</v>
      </c>
      <c r="EI68" s="257">
        <f>EI69+EI70+EI71</f>
        <v>0</v>
      </c>
      <c r="EJ68" s="257">
        <f>EJ69+EJ70+EJ71</f>
        <v>0</v>
      </c>
      <c r="EK68" s="257">
        <v>0</v>
      </c>
      <c r="EL68" s="257">
        <f>EL69+EL70+EL71</f>
        <v>0</v>
      </c>
      <c r="EM68" s="260" t="s">
        <v>10</v>
      </c>
      <c r="EN68" s="260" t="s">
        <v>10</v>
      </c>
      <c r="EO68" s="212" t="s">
        <v>349</v>
      </c>
      <c r="EP68" s="206" t="s">
        <v>350</v>
      </c>
      <c r="EQ68" s="206" t="s">
        <v>192</v>
      </c>
      <c r="ER68" s="257">
        <f>ER69+ER70+ER71</f>
        <v>0</v>
      </c>
      <c r="ES68" s="258" t="s">
        <v>10</v>
      </c>
      <c r="ET68" s="258" t="s">
        <v>10</v>
      </c>
      <c r="EU68" s="257" t="s">
        <v>10</v>
      </c>
      <c r="EV68" s="257" t="s">
        <v>10</v>
      </c>
      <c r="EW68" s="258" t="s">
        <v>10</v>
      </c>
      <c r="EX68" s="257">
        <f>EX69+EX70+EX71</f>
        <v>0</v>
      </c>
      <c r="EY68" s="257">
        <f>EY69+EY70+EY71</f>
        <v>0</v>
      </c>
      <c r="EZ68" s="257">
        <v>0</v>
      </c>
      <c r="FA68" s="257">
        <f>FA69+FA70+FA71</f>
        <v>0</v>
      </c>
      <c r="FB68" s="260" t="s">
        <v>10</v>
      </c>
      <c r="FC68" s="260" t="s">
        <v>10</v>
      </c>
      <c r="FD68" s="212" t="s">
        <v>349</v>
      </c>
      <c r="FE68" s="206" t="s">
        <v>350</v>
      </c>
      <c r="FF68" s="206" t="s">
        <v>192</v>
      </c>
      <c r="FG68" s="257">
        <f>FG69+FG70+FG71</f>
        <v>0</v>
      </c>
      <c r="FH68" s="258" t="s">
        <v>10</v>
      </c>
      <c r="FI68" s="258" t="s">
        <v>10</v>
      </c>
      <c r="FJ68" s="257" t="s">
        <v>10</v>
      </c>
      <c r="FK68" s="257" t="s">
        <v>10</v>
      </c>
      <c r="FL68" s="258" t="s">
        <v>10</v>
      </c>
      <c r="FM68" s="257">
        <f>FM69+FM70+FM71</f>
        <v>0</v>
      </c>
      <c r="FN68" s="257">
        <f>FN69+FN70+FN71</f>
        <v>0</v>
      </c>
      <c r="FO68" s="257">
        <v>0</v>
      </c>
      <c r="FP68" s="257">
        <f>FP69+FP70+FP71</f>
        <v>0</v>
      </c>
      <c r="FQ68" s="260" t="s">
        <v>10</v>
      </c>
      <c r="FR68" s="260" t="s">
        <v>10</v>
      </c>
      <c r="FS68" s="212" t="s">
        <v>349</v>
      </c>
      <c r="FT68" s="206" t="s">
        <v>350</v>
      </c>
      <c r="FU68" s="206" t="s">
        <v>192</v>
      </c>
      <c r="FV68" s="257">
        <f>FV69+FV70+FV71</f>
        <v>0</v>
      </c>
      <c r="FW68" s="258" t="s">
        <v>10</v>
      </c>
      <c r="FX68" s="258" t="s">
        <v>10</v>
      </c>
      <c r="FY68" s="257" t="s">
        <v>10</v>
      </c>
      <c r="FZ68" s="257" t="s">
        <v>10</v>
      </c>
      <c r="GA68" s="258" t="s">
        <v>10</v>
      </c>
      <c r="GB68" s="257">
        <f>GB69+GB70+GB71</f>
        <v>0</v>
      </c>
      <c r="GC68" s="257">
        <f>GC69+GC70+GC71</f>
        <v>0</v>
      </c>
      <c r="GD68" s="257">
        <f>GD69+GD70+GD71</f>
        <v>0</v>
      </c>
      <c r="GE68" s="260" t="s">
        <v>10</v>
      </c>
      <c r="GF68" s="260" t="s">
        <v>10</v>
      </c>
    </row>
    <row r="69" spans="1:188" ht="18" customHeight="1">
      <c r="A69" s="213" t="s">
        <v>49</v>
      </c>
      <c r="B69" s="214" t="s">
        <v>351</v>
      </c>
      <c r="C69" s="214" t="s">
        <v>193</v>
      </c>
      <c r="D69" s="269">
        <f t="shared" si="0"/>
        <v>0</v>
      </c>
      <c r="E69" s="270" t="s">
        <v>10</v>
      </c>
      <c r="F69" s="270" t="s">
        <v>10</v>
      </c>
      <c r="G69" s="269" t="s">
        <v>10</v>
      </c>
      <c r="H69" s="269" t="s">
        <v>10</v>
      </c>
      <c r="I69" s="270" t="s">
        <v>10</v>
      </c>
      <c r="J69" s="269">
        <f>AA69+AQ69+BG69+BW69+CM69+DC69+DS69+EI69+EX69+FM69+GB69</f>
        <v>0</v>
      </c>
      <c r="K69" s="269" t="e">
        <f>AB69+AR69+BH69+BX69+CN69+DD69+DT69+EJ69+EY69+FN69+#REF!</f>
        <v>#REF!</v>
      </c>
      <c r="L69" s="269">
        <f>AD69+AT69+BJ69+BZ69+CP69+DF69+DV69+EL69+FA69+FP69+GC69</f>
        <v>0</v>
      </c>
      <c r="M69" s="269">
        <f>AD69+AT69+BJ69+BZ69+CP69+DF69+DV69+EL69+FA69+FP69+GD69</f>
        <v>0</v>
      </c>
      <c r="N69" s="271" t="s">
        <v>10</v>
      </c>
      <c r="O69" s="271" t="s">
        <v>10</v>
      </c>
      <c r="P69" s="127" t="e">
        <f>#REF!+#REF!</f>
        <v>#REF!</v>
      </c>
      <c r="Q69" s="127"/>
      <c r="R69" s="213" t="s">
        <v>49</v>
      </c>
      <c r="S69" s="214" t="s">
        <v>351</v>
      </c>
      <c r="T69" s="214" t="s">
        <v>193</v>
      </c>
      <c r="U69" s="254">
        <v>0</v>
      </c>
      <c r="V69" s="255" t="s">
        <v>10</v>
      </c>
      <c r="W69" s="255" t="s">
        <v>10</v>
      </c>
      <c r="X69" s="255" t="s">
        <v>10</v>
      </c>
      <c r="Y69" s="255" t="s">
        <v>10</v>
      </c>
      <c r="Z69" s="255" t="s">
        <v>10</v>
      </c>
      <c r="AA69" s="255">
        <f>'ф 4,2 - разносить'!AC40</f>
        <v>0</v>
      </c>
      <c r="AB69" s="255" t="e">
        <f>#REF!+#REF!</f>
        <v>#REF!</v>
      </c>
      <c r="AC69" s="255">
        <v>0</v>
      </c>
      <c r="AD69" s="255">
        <f>'ф 4,2 - разносить'!AD40</f>
        <v>0</v>
      </c>
      <c r="AE69" s="256" t="s">
        <v>10</v>
      </c>
      <c r="AF69" s="256" t="s">
        <v>10</v>
      </c>
      <c r="AG69" s="127" t="e">
        <f>#REF!+#REF!</f>
        <v>#REF!</v>
      </c>
      <c r="AH69" s="213" t="s">
        <v>49</v>
      </c>
      <c r="AI69" s="214" t="s">
        <v>351</v>
      </c>
      <c r="AJ69" s="214" t="s">
        <v>193</v>
      </c>
      <c r="AK69" s="254">
        <v>0</v>
      </c>
      <c r="AL69" s="255" t="s">
        <v>10</v>
      </c>
      <c r="AM69" s="255" t="s">
        <v>10</v>
      </c>
      <c r="AN69" s="254" t="s">
        <v>10</v>
      </c>
      <c r="AO69" s="254" t="s">
        <v>10</v>
      </c>
      <c r="AP69" s="255" t="s">
        <v>10</v>
      </c>
      <c r="AQ69" s="255">
        <f>'ф 4,2 - разносить'!AX40</f>
        <v>0</v>
      </c>
      <c r="AR69" s="255">
        <f>'ф 4,2 - разносить'!AY40</f>
        <v>0</v>
      </c>
      <c r="AS69" s="255">
        <v>0</v>
      </c>
      <c r="AT69" s="255">
        <f>'ф 4,2 - разносить'!AY40</f>
        <v>0</v>
      </c>
      <c r="AU69" s="256" t="s">
        <v>10</v>
      </c>
      <c r="AV69" s="256" t="s">
        <v>10</v>
      </c>
      <c r="AW69" s="127" t="e">
        <f>#REF!+#REF!</f>
        <v>#REF!</v>
      </c>
      <c r="AX69" s="213" t="s">
        <v>49</v>
      </c>
      <c r="AY69" s="214" t="s">
        <v>351</v>
      </c>
      <c r="AZ69" s="214" t="s">
        <v>193</v>
      </c>
      <c r="BA69" s="254">
        <v>0</v>
      </c>
      <c r="BB69" s="255" t="s">
        <v>10</v>
      </c>
      <c r="BC69" s="255" t="s">
        <v>10</v>
      </c>
      <c r="BD69" s="254" t="s">
        <v>10</v>
      </c>
      <c r="BE69" s="254" t="s">
        <v>10</v>
      </c>
      <c r="BF69" s="255" t="s">
        <v>10</v>
      </c>
      <c r="BG69" s="255">
        <f>'ф 4,2 - разносить'!BA40</f>
        <v>0</v>
      </c>
      <c r="BH69" s="255" t="e">
        <f>#REF!+#REF!</f>
        <v>#REF!</v>
      </c>
      <c r="BI69" s="255">
        <v>0</v>
      </c>
      <c r="BJ69" s="255">
        <f>'ф 4,2 - разносить'!BB40</f>
        <v>0</v>
      </c>
      <c r="BK69" s="256" t="s">
        <v>10</v>
      </c>
      <c r="BL69" s="256" t="s">
        <v>10</v>
      </c>
      <c r="BM69" s="127" t="e">
        <f>#REF!+#REF!</f>
        <v>#REF!</v>
      </c>
      <c r="BN69" s="213" t="s">
        <v>49</v>
      </c>
      <c r="BO69" s="214" t="s">
        <v>351</v>
      </c>
      <c r="BP69" s="214" t="s">
        <v>193</v>
      </c>
      <c r="BQ69" s="254">
        <v>0</v>
      </c>
      <c r="BR69" s="255" t="s">
        <v>10</v>
      </c>
      <c r="BS69" s="255" t="s">
        <v>10</v>
      </c>
      <c r="BT69" s="254" t="s">
        <v>10</v>
      </c>
      <c r="BU69" s="254" t="s">
        <v>10</v>
      </c>
      <c r="BV69" s="255" t="s">
        <v>10</v>
      </c>
      <c r="BW69" s="255">
        <f>'ф 4,2 - разносить'!BD40</f>
        <v>0</v>
      </c>
      <c r="BX69" s="255" t="e">
        <f>#REF!+#REF!</f>
        <v>#REF!</v>
      </c>
      <c r="BY69" s="255">
        <v>0</v>
      </c>
      <c r="BZ69" s="255">
        <f>'ф 4,2 - разносить'!BE40</f>
        <v>0</v>
      </c>
      <c r="CA69" s="256" t="s">
        <v>10</v>
      </c>
      <c r="CB69" s="256" t="s">
        <v>10</v>
      </c>
      <c r="CC69" s="127" t="e">
        <f>#REF!+#REF!</f>
        <v>#REF!</v>
      </c>
      <c r="CD69" s="213" t="s">
        <v>49</v>
      </c>
      <c r="CE69" s="214" t="s">
        <v>351</v>
      </c>
      <c r="CF69" s="214" t="s">
        <v>193</v>
      </c>
      <c r="CG69" s="254">
        <v>0</v>
      </c>
      <c r="CH69" s="255" t="s">
        <v>10</v>
      </c>
      <c r="CI69" s="255" t="s">
        <v>10</v>
      </c>
      <c r="CJ69" s="254" t="s">
        <v>10</v>
      </c>
      <c r="CK69" s="254" t="s">
        <v>10</v>
      </c>
      <c r="CL69" s="255" t="s">
        <v>10</v>
      </c>
      <c r="CM69" s="255">
        <f>'ф 4,2 - разносить'!BJ40</f>
        <v>0</v>
      </c>
      <c r="CN69" s="255" t="e">
        <f>#REF!+#REF!</f>
        <v>#REF!</v>
      </c>
      <c r="CO69" s="255">
        <v>0</v>
      </c>
      <c r="CP69" s="255">
        <f>'ф 4,2 - разносить'!BK40</f>
        <v>0</v>
      </c>
      <c r="CQ69" s="256" t="s">
        <v>10</v>
      </c>
      <c r="CR69" s="256" t="s">
        <v>10</v>
      </c>
      <c r="CS69" s="127" t="e">
        <f>#REF!+#REF!</f>
        <v>#REF!</v>
      </c>
      <c r="CT69" s="213" t="s">
        <v>49</v>
      </c>
      <c r="CU69" s="214" t="s">
        <v>351</v>
      </c>
      <c r="CV69" s="214" t="s">
        <v>193</v>
      </c>
      <c r="CW69" s="254">
        <v>0</v>
      </c>
      <c r="CX69" s="255" t="s">
        <v>10</v>
      </c>
      <c r="CY69" s="255" t="s">
        <v>10</v>
      </c>
      <c r="CZ69" s="254" t="s">
        <v>10</v>
      </c>
      <c r="DA69" s="254" t="s">
        <v>10</v>
      </c>
      <c r="DB69" s="255" t="s">
        <v>10</v>
      </c>
      <c r="DC69" s="255">
        <f>'ф 4,2 - разносить'!BG40</f>
        <v>0</v>
      </c>
      <c r="DD69" s="255">
        <f>'ф 4,2 - разносить'!DJ40</f>
        <v>0</v>
      </c>
      <c r="DE69" s="255">
        <v>0</v>
      </c>
      <c r="DF69" s="256">
        <f>'ф 4,2 - разносить'!BH40</f>
        <v>0</v>
      </c>
      <c r="DG69" s="256" t="s">
        <v>10</v>
      </c>
      <c r="DH69" s="256" t="s">
        <v>10</v>
      </c>
      <c r="DI69" s="127" t="e">
        <f>#REF!+#REF!</f>
        <v>#REF!</v>
      </c>
      <c r="DJ69" s="213" t="s">
        <v>49</v>
      </c>
      <c r="DK69" s="214" t="s">
        <v>351</v>
      </c>
      <c r="DL69" s="214" t="s">
        <v>193</v>
      </c>
      <c r="DM69" s="254">
        <v>0</v>
      </c>
      <c r="DN69" s="255" t="s">
        <v>10</v>
      </c>
      <c r="DO69" s="255" t="s">
        <v>10</v>
      </c>
      <c r="DP69" s="254" t="s">
        <v>10</v>
      </c>
      <c r="DQ69" s="254" t="s">
        <v>10</v>
      </c>
      <c r="DR69" s="255" t="s">
        <v>10</v>
      </c>
      <c r="DS69" s="255">
        <f>'ф 4,2 - разносить'!BM40</f>
        <v>0</v>
      </c>
      <c r="DT69" s="255"/>
      <c r="DU69" s="255">
        <v>0</v>
      </c>
      <c r="DV69" s="256">
        <f>'ф 4,2 - разносить'!BN40</f>
        <v>0</v>
      </c>
      <c r="DW69" s="261" t="s">
        <v>10</v>
      </c>
      <c r="DX69" s="261" t="s">
        <v>10</v>
      </c>
      <c r="DY69" s="139" t="e">
        <f>#REF!+#REF!</f>
        <v>#REF!</v>
      </c>
      <c r="DZ69" s="213" t="s">
        <v>49</v>
      </c>
      <c r="EA69" s="214" t="s">
        <v>351</v>
      </c>
      <c r="EB69" s="214" t="s">
        <v>193</v>
      </c>
      <c r="EC69" s="254">
        <v>0</v>
      </c>
      <c r="ED69" s="255" t="s">
        <v>10</v>
      </c>
      <c r="EE69" s="255" t="s">
        <v>10</v>
      </c>
      <c r="EF69" s="254" t="s">
        <v>10</v>
      </c>
      <c r="EG69" s="254" t="s">
        <v>10</v>
      </c>
      <c r="EH69" s="255" t="s">
        <v>10</v>
      </c>
      <c r="EI69" s="255">
        <f>'ф 4,2 - разносить'!DA40</f>
        <v>0</v>
      </c>
      <c r="EJ69" s="255"/>
      <c r="EK69" s="255">
        <v>0</v>
      </c>
      <c r="EL69" s="256">
        <f>'ф 4,2 - разносить'!DB40</f>
        <v>0</v>
      </c>
      <c r="EM69" s="261" t="s">
        <v>10</v>
      </c>
      <c r="EN69" s="261" t="s">
        <v>10</v>
      </c>
      <c r="EO69" s="213" t="s">
        <v>49</v>
      </c>
      <c r="EP69" s="214" t="s">
        <v>351</v>
      </c>
      <c r="EQ69" s="214" t="s">
        <v>193</v>
      </c>
      <c r="ER69" s="254">
        <v>0</v>
      </c>
      <c r="ES69" s="255" t="s">
        <v>10</v>
      </c>
      <c r="ET69" s="255" t="s">
        <v>10</v>
      </c>
      <c r="EU69" s="254" t="s">
        <v>10</v>
      </c>
      <c r="EV69" s="254" t="s">
        <v>10</v>
      </c>
      <c r="EW69" s="255" t="s">
        <v>10</v>
      </c>
      <c r="EX69" s="255">
        <f>'ф 4,2 - разносить'!DM40</f>
        <v>0</v>
      </c>
      <c r="EY69" s="255"/>
      <c r="EZ69" s="255">
        <v>0</v>
      </c>
      <c r="FA69" s="256">
        <f>'ф 4,2 - разносить'!DN40</f>
        <v>0</v>
      </c>
      <c r="FB69" s="261" t="s">
        <v>10</v>
      </c>
      <c r="FC69" s="261" t="s">
        <v>10</v>
      </c>
      <c r="FD69" s="213" t="s">
        <v>49</v>
      </c>
      <c r="FE69" s="214" t="s">
        <v>351</v>
      </c>
      <c r="FF69" s="214" t="s">
        <v>193</v>
      </c>
      <c r="FG69" s="254">
        <v>0</v>
      </c>
      <c r="FH69" s="255" t="s">
        <v>10</v>
      </c>
      <c r="FI69" s="255" t="s">
        <v>10</v>
      </c>
      <c r="FJ69" s="254" t="s">
        <v>10</v>
      </c>
      <c r="FK69" s="254" t="s">
        <v>10</v>
      </c>
      <c r="FL69" s="255" t="s">
        <v>10</v>
      </c>
      <c r="FM69" s="255">
        <f>'ф 4,2 - разносить'!DY40</f>
        <v>0</v>
      </c>
      <c r="FN69" s="255"/>
      <c r="FO69" s="255">
        <v>0</v>
      </c>
      <c r="FP69" s="256">
        <f>'ф 4,2 - разносить'!DZ40</f>
        <v>0</v>
      </c>
      <c r="FQ69" s="261" t="s">
        <v>10</v>
      </c>
      <c r="FR69" s="261" t="s">
        <v>10</v>
      </c>
      <c r="FS69" s="213" t="s">
        <v>49</v>
      </c>
      <c r="FT69" s="214" t="s">
        <v>351</v>
      </c>
      <c r="FU69" s="214" t="s">
        <v>193</v>
      </c>
      <c r="FV69" s="254">
        <v>0</v>
      </c>
      <c r="FW69" s="255" t="s">
        <v>10</v>
      </c>
      <c r="FX69" s="255" t="s">
        <v>10</v>
      </c>
      <c r="FY69" s="254" t="s">
        <v>10</v>
      </c>
      <c r="FZ69" s="254" t="s">
        <v>10</v>
      </c>
      <c r="GA69" s="255" t="s">
        <v>10</v>
      </c>
      <c r="GB69" s="255">
        <f>'ф 4,2 - разносить'!CH40</f>
        <v>0</v>
      </c>
      <c r="GC69" s="256">
        <v>0</v>
      </c>
      <c r="GD69" s="256">
        <f>'ф 4,2 - разносить'!CI40</f>
        <v>0</v>
      </c>
      <c r="GE69" s="261" t="s">
        <v>10</v>
      </c>
      <c r="GF69" s="261" t="s">
        <v>10</v>
      </c>
    </row>
    <row r="70" spans="1:188" ht="16.5">
      <c r="A70" s="213" t="s">
        <v>50</v>
      </c>
      <c r="B70" s="214" t="s">
        <v>352</v>
      </c>
      <c r="C70" s="214" t="s">
        <v>194</v>
      </c>
      <c r="D70" s="269">
        <f t="shared" si="0"/>
        <v>0</v>
      </c>
      <c r="E70" s="270" t="s">
        <v>10</v>
      </c>
      <c r="F70" s="270" t="s">
        <v>10</v>
      </c>
      <c r="G70" s="269" t="s">
        <v>10</v>
      </c>
      <c r="H70" s="269" t="s">
        <v>10</v>
      </c>
      <c r="I70" s="270" t="s">
        <v>10</v>
      </c>
      <c r="J70" s="269">
        <f>AA70+AQ70+BG70+BW70+CM70+DC70+DS70+EI70+EX70+FM70+GB70</f>
        <v>0</v>
      </c>
      <c r="K70" s="269" t="e">
        <f>AB70+AR70+BH70+BX70+CN70+DD70+DT70+EJ70+EY70+FN70+#REF!</f>
        <v>#REF!</v>
      </c>
      <c r="L70" s="269">
        <f>AD70+AT70+BJ70+BZ70+CP70+DF70+DV70+EL70+FA70+FP70+GC70</f>
        <v>0</v>
      </c>
      <c r="M70" s="269">
        <f>AD70+AT70+BJ70+BZ70+CP70+DF70+DV70+EL70+FA70+FP70+GD70</f>
        <v>0</v>
      </c>
      <c r="N70" s="271" t="s">
        <v>10</v>
      </c>
      <c r="O70" s="271" t="s">
        <v>10</v>
      </c>
      <c r="P70" s="127" t="e">
        <f>#REF!+#REF!</f>
        <v>#REF!</v>
      </c>
      <c r="Q70" s="127"/>
      <c r="R70" s="213" t="s">
        <v>50</v>
      </c>
      <c r="S70" s="214" t="s">
        <v>352</v>
      </c>
      <c r="T70" s="214" t="s">
        <v>194</v>
      </c>
      <c r="U70" s="254">
        <v>0</v>
      </c>
      <c r="V70" s="255" t="s">
        <v>10</v>
      </c>
      <c r="W70" s="255" t="s">
        <v>10</v>
      </c>
      <c r="X70" s="255" t="s">
        <v>10</v>
      </c>
      <c r="Y70" s="255" t="s">
        <v>10</v>
      </c>
      <c r="Z70" s="255" t="s">
        <v>10</v>
      </c>
      <c r="AA70" s="255">
        <f>'ф 4,2 - разносить'!AC41</f>
        <v>0</v>
      </c>
      <c r="AB70" s="255" t="e">
        <f>#REF!+#REF!</f>
        <v>#REF!</v>
      </c>
      <c r="AC70" s="255">
        <v>0</v>
      </c>
      <c r="AD70" s="255">
        <f>'ф 4,2 - разносить'!AD41</f>
        <v>0</v>
      </c>
      <c r="AE70" s="256" t="s">
        <v>10</v>
      </c>
      <c r="AF70" s="256" t="s">
        <v>10</v>
      </c>
      <c r="AG70" s="127" t="e">
        <f>#REF!+#REF!</f>
        <v>#REF!</v>
      </c>
      <c r="AH70" s="213" t="s">
        <v>50</v>
      </c>
      <c r="AI70" s="214" t="s">
        <v>352</v>
      </c>
      <c r="AJ70" s="214" t="s">
        <v>194</v>
      </c>
      <c r="AK70" s="254">
        <v>0</v>
      </c>
      <c r="AL70" s="255" t="s">
        <v>10</v>
      </c>
      <c r="AM70" s="255" t="s">
        <v>10</v>
      </c>
      <c r="AN70" s="254" t="s">
        <v>10</v>
      </c>
      <c r="AO70" s="254" t="s">
        <v>10</v>
      </c>
      <c r="AP70" s="255" t="s">
        <v>10</v>
      </c>
      <c r="AQ70" s="255">
        <f>'ф 4,2 - разносить'!AX41</f>
        <v>0</v>
      </c>
      <c r="AR70" s="255">
        <f>'ф 4,2 - разносить'!AY41</f>
        <v>0</v>
      </c>
      <c r="AS70" s="255">
        <v>0</v>
      </c>
      <c r="AT70" s="255">
        <f>'ф 4,2 - разносить'!AY41</f>
        <v>0</v>
      </c>
      <c r="AU70" s="256" t="s">
        <v>10</v>
      </c>
      <c r="AV70" s="256" t="s">
        <v>10</v>
      </c>
      <c r="AW70" s="127" t="e">
        <f>#REF!+#REF!</f>
        <v>#REF!</v>
      </c>
      <c r="AX70" s="213" t="s">
        <v>50</v>
      </c>
      <c r="AY70" s="214" t="s">
        <v>352</v>
      </c>
      <c r="AZ70" s="214" t="s">
        <v>194</v>
      </c>
      <c r="BA70" s="254">
        <v>0</v>
      </c>
      <c r="BB70" s="255" t="s">
        <v>10</v>
      </c>
      <c r="BC70" s="255" t="s">
        <v>10</v>
      </c>
      <c r="BD70" s="254" t="s">
        <v>10</v>
      </c>
      <c r="BE70" s="254" t="s">
        <v>10</v>
      </c>
      <c r="BF70" s="255" t="s">
        <v>10</v>
      </c>
      <c r="BG70" s="255">
        <f>'ф 4,2 - разносить'!BA41</f>
        <v>0</v>
      </c>
      <c r="BH70" s="255" t="e">
        <f>#REF!+#REF!</f>
        <v>#REF!</v>
      </c>
      <c r="BI70" s="255">
        <v>0</v>
      </c>
      <c r="BJ70" s="255">
        <f>'ф 4,2 - разносить'!BB41</f>
        <v>0</v>
      </c>
      <c r="BK70" s="256" t="s">
        <v>10</v>
      </c>
      <c r="BL70" s="256" t="s">
        <v>10</v>
      </c>
      <c r="BM70" s="127" t="e">
        <f>#REF!+#REF!</f>
        <v>#REF!</v>
      </c>
      <c r="BN70" s="213" t="s">
        <v>50</v>
      </c>
      <c r="BO70" s="214" t="s">
        <v>352</v>
      </c>
      <c r="BP70" s="214" t="s">
        <v>194</v>
      </c>
      <c r="BQ70" s="254">
        <v>0</v>
      </c>
      <c r="BR70" s="255" t="s">
        <v>10</v>
      </c>
      <c r="BS70" s="255" t="s">
        <v>10</v>
      </c>
      <c r="BT70" s="254" t="s">
        <v>10</v>
      </c>
      <c r="BU70" s="254" t="s">
        <v>10</v>
      </c>
      <c r="BV70" s="255" t="s">
        <v>10</v>
      </c>
      <c r="BW70" s="255">
        <f>'ф 4,2 - разносить'!BD41</f>
        <v>0</v>
      </c>
      <c r="BX70" s="255" t="e">
        <f>#REF!+#REF!</f>
        <v>#REF!</v>
      </c>
      <c r="BY70" s="255">
        <v>0</v>
      </c>
      <c r="BZ70" s="255">
        <f>'ф 4,2 - разносить'!BE41</f>
        <v>0</v>
      </c>
      <c r="CA70" s="256" t="s">
        <v>10</v>
      </c>
      <c r="CB70" s="256" t="s">
        <v>10</v>
      </c>
      <c r="CC70" s="127" t="e">
        <f>#REF!+#REF!</f>
        <v>#REF!</v>
      </c>
      <c r="CD70" s="213" t="s">
        <v>50</v>
      </c>
      <c r="CE70" s="214" t="s">
        <v>352</v>
      </c>
      <c r="CF70" s="214" t="s">
        <v>194</v>
      </c>
      <c r="CG70" s="254">
        <v>0</v>
      </c>
      <c r="CH70" s="255" t="s">
        <v>10</v>
      </c>
      <c r="CI70" s="255" t="s">
        <v>10</v>
      </c>
      <c r="CJ70" s="254" t="s">
        <v>10</v>
      </c>
      <c r="CK70" s="254" t="s">
        <v>10</v>
      </c>
      <c r="CL70" s="255" t="s">
        <v>10</v>
      </c>
      <c r="CM70" s="255">
        <f>'ф 4,2 - разносить'!BJ41</f>
        <v>0</v>
      </c>
      <c r="CN70" s="255" t="e">
        <f>#REF!+#REF!</f>
        <v>#REF!</v>
      </c>
      <c r="CO70" s="255">
        <v>0</v>
      </c>
      <c r="CP70" s="255">
        <f>'ф 4,2 - разносить'!BK41</f>
        <v>0</v>
      </c>
      <c r="CQ70" s="256" t="s">
        <v>10</v>
      </c>
      <c r="CR70" s="256" t="s">
        <v>10</v>
      </c>
      <c r="CS70" s="127" t="e">
        <f>#REF!+#REF!</f>
        <v>#REF!</v>
      </c>
      <c r="CT70" s="213" t="s">
        <v>50</v>
      </c>
      <c r="CU70" s="214" t="s">
        <v>352</v>
      </c>
      <c r="CV70" s="214" t="s">
        <v>194</v>
      </c>
      <c r="CW70" s="254">
        <v>0</v>
      </c>
      <c r="CX70" s="255" t="s">
        <v>10</v>
      </c>
      <c r="CY70" s="255" t="s">
        <v>10</v>
      </c>
      <c r="CZ70" s="254" t="s">
        <v>10</v>
      </c>
      <c r="DA70" s="254" t="s">
        <v>10</v>
      </c>
      <c r="DB70" s="255" t="s">
        <v>10</v>
      </c>
      <c r="DC70" s="255">
        <f>'ф 4,2 - разносить'!BG41</f>
        <v>0</v>
      </c>
      <c r="DD70" s="255">
        <f>'ф 4,2 - разносить'!DJ41</f>
        <v>0</v>
      </c>
      <c r="DE70" s="255">
        <v>0</v>
      </c>
      <c r="DF70" s="256">
        <f>'ф 4,2 - разносить'!BH41</f>
        <v>0</v>
      </c>
      <c r="DG70" s="256" t="s">
        <v>10</v>
      </c>
      <c r="DH70" s="256" t="s">
        <v>10</v>
      </c>
      <c r="DI70" s="127" t="e">
        <f>#REF!+#REF!</f>
        <v>#REF!</v>
      </c>
      <c r="DJ70" s="213" t="s">
        <v>50</v>
      </c>
      <c r="DK70" s="214" t="s">
        <v>352</v>
      </c>
      <c r="DL70" s="214" t="s">
        <v>194</v>
      </c>
      <c r="DM70" s="254">
        <v>0</v>
      </c>
      <c r="DN70" s="255" t="s">
        <v>10</v>
      </c>
      <c r="DO70" s="255" t="s">
        <v>10</v>
      </c>
      <c r="DP70" s="254" t="s">
        <v>10</v>
      </c>
      <c r="DQ70" s="254" t="s">
        <v>10</v>
      </c>
      <c r="DR70" s="255" t="s">
        <v>10</v>
      </c>
      <c r="DS70" s="255">
        <f>'ф 4,2 - разносить'!BM41</f>
        <v>0</v>
      </c>
      <c r="DT70" s="255"/>
      <c r="DU70" s="255">
        <v>0</v>
      </c>
      <c r="DV70" s="256">
        <f>'ф 4,2 - разносить'!BN41</f>
        <v>0</v>
      </c>
      <c r="DW70" s="261" t="s">
        <v>10</v>
      </c>
      <c r="DX70" s="261" t="s">
        <v>10</v>
      </c>
      <c r="DY70" s="139" t="e">
        <f>#REF!+#REF!</f>
        <v>#REF!</v>
      </c>
      <c r="DZ70" s="213" t="s">
        <v>50</v>
      </c>
      <c r="EA70" s="214" t="s">
        <v>352</v>
      </c>
      <c r="EB70" s="214" t="s">
        <v>194</v>
      </c>
      <c r="EC70" s="254">
        <v>0</v>
      </c>
      <c r="ED70" s="255" t="s">
        <v>10</v>
      </c>
      <c r="EE70" s="255" t="s">
        <v>10</v>
      </c>
      <c r="EF70" s="254" t="s">
        <v>10</v>
      </c>
      <c r="EG70" s="254" t="s">
        <v>10</v>
      </c>
      <c r="EH70" s="255" t="s">
        <v>10</v>
      </c>
      <c r="EI70" s="255">
        <f>'ф 4,2 - разносить'!DA41</f>
        <v>0</v>
      </c>
      <c r="EJ70" s="255"/>
      <c r="EK70" s="255">
        <v>0</v>
      </c>
      <c r="EL70" s="256">
        <f>'ф 4,2 - разносить'!DB41</f>
        <v>0</v>
      </c>
      <c r="EM70" s="261" t="s">
        <v>10</v>
      </c>
      <c r="EN70" s="261" t="s">
        <v>10</v>
      </c>
      <c r="EO70" s="213" t="s">
        <v>50</v>
      </c>
      <c r="EP70" s="214" t="s">
        <v>352</v>
      </c>
      <c r="EQ70" s="214" t="s">
        <v>194</v>
      </c>
      <c r="ER70" s="254">
        <v>0</v>
      </c>
      <c r="ES70" s="255" t="s">
        <v>10</v>
      </c>
      <c r="ET70" s="255" t="s">
        <v>10</v>
      </c>
      <c r="EU70" s="254" t="s">
        <v>10</v>
      </c>
      <c r="EV70" s="254" t="s">
        <v>10</v>
      </c>
      <c r="EW70" s="255" t="s">
        <v>10</v>
      </c>
      <c r="EX70" s="255">
        <f>'ф 4,2 - разносить'!DM41</f>
        <v>0</v>
      </c>
      <c r="EY70" s="255"/>
      <c r="EZ70" s="255">
        <v>0</v>
      </c>
      <c r="FA70" s="256">
        <f>'ф 4,2 - разносить'!DN41</f>
        <v>0</v>
      </c>
      <c r="FB70" s="261" t="s">
        <v>10</v>
      </c>
      <c r="FC70" s="261" t="s">
        <v>10</v>
      </c>
      <c r="FD70" s="213" t="s">
        <v>50</v>
      </c>
      <c r="FE70" s="214" t="s">
        <v>352</v>
      </c>
      <c r="FF70" s="214" t="s">
        <v>194</v>
      </c>
      <c r="FG70" s="254">
        <v>0</v>
      </c>
      <c r="FH70" s="255" t="s">
        <v>10</v>
      </c>
      <c r="FI70" s="255" t="s">
        <v>10</v>
      </c>
      <c r="FJ70" s="254" t="s">
        <v>10</v>
      </c>
      <c r="FK70" s="254" t="s">
        <v>10</v>
      </c>
      <c r="FL70" s="255" t="s">
        <v>10</v>
      </c>
      <c r="FM70" s="255">
        <f>'ф 4,2 - разносить'!DY41</f>
        <v>0</v>
      </c>
      <c r="FN70" s="255"/>
      <c r="FO70" s="255">
        <v>0</v>
      </c>
      <c r="FP70" s="256">
        <f>'ф 4,2 - разносить'!DZ41</f>
        <v>0</v>
      </c>
      <c r="FQ70" s="261" t="s">
        <v>10</v>
      </c>
      <c r="FR70" s="261" t="s">
        <v>10</v>
      </c>
      <c r="FS70" s="213" t="s">
        <v>50</v>
      </c>
      <c r="FT70" s="214" t="s">
        <v>352</v>
      </c>
      <c r="FU70" s="214" t="s">
        <v>194</v>
      </c>
      <c r="FV70" s="254">
        <v>0</v>
      </c>
      <c r="FW70" s="255" t="s">
        <v>10</v>
      </c>
      <c r="FX70" s="255" t="s">
        <v>10</v>
      </c>
      <c r="FY70" s="254" t="s">
        <v>10</v>
      </c>
      <c r="FZ70" s="254" t="s">
        <v>10</v>
      </c>
      <c r="GA70" s="255" t="s">
        <v>10</v>
      </c>
      <c r="GB70" s="255">
        <f>'ф 4,2 - разносить'!CH41</f>
        <v>0</v>
      </c>
      <c r="GC70" s="256">
        <v>0</v>
      </c>
      <c r="GD70" s="256">
        <f>'ф 4,2 - разносить'!CI41</f>
        <v>0</v>
      </c>
      <c r="GE70" s="261" t="s">
        <v>10</v>
      </c>
      <c r="GF70" s="261" t="s">
        <v>10</v>
      </c>
    </row>
    <row r="71" spans="1:188" ht="15" customHeight="1">
      <c r="A71" s="213" t="s">
        <v>353</v>
      </c>
      <c r="B71" s="214" t="s">
        <v>354</v>
      </c>
      <c r="C71" s="214" t="s">
        <v>195</v>
      </c>
      <c r="D71" s="269">
        <f t="shared" si="0"/>
        <v>0</v>
      </c>
      <c r="E71" s="270" t="s">
        <v>10</v>
      </c>
      <c r="F71" s="270" t="s">
        <v>10</v>
      </c>
      <c r="G71" s="269" t="s">
        <v>10</v>
      </c>
      <c r="H71" s="269" t="s">
        <v>10</v>
      </c>
      <c r="I71" s="270" t="s">
        <v>10</v>
      </c>
      <c r="J71" s="269">
        <f>AA71+AQ71+BG71+BW71+CM71+DC71+DS71+EI71+EX71+FM71+GB71</f>
        <v>0</v>
      </c>
      <c r="K71" s="269" t="e">
        <f>AB71+AR71+BH71+BX71+CN71+DD71+DT71+EJ71+EY71+FN71+#REF!</f>
        <v>#REF!</v>
      </c>
      <c r="L71" s="269">
        <v>0</v>
      </c>
      <c r="M71" s="269">
        <f>AD71+AT71+BJ71+BZ71+CP71+DF71+DV71+EL71+FA71+FP71+GD71</f>
        <v>0</v>
      </c>
      <c r="N71" s="271" t="s">
        <v>10</v>
      </c>
      <c r="O71" s="271" t="s">
        <v>10</v>
      </c>
      <c r="P71" s="127" t="e">
        <f>#REF!+#REF!</f>
        <v>#REF!</v>
      </c>
      <c r="Q71" s="127"/>
      <c r="R71" s="213" t="s">
        <v>353</v>
      </c>
      <c r="S71" s="214" t="s">
        <v>354</v>
      </c>
      <c r="T71" s="214" t="s">
        <v>195</v>
      </c>
      <c r="U71" s="254">
        <v>0</v>
      </c>
      <c r="V71" s="255" t="s">
        <v>10</v>
      </c>
      <c r="W71" s="255" t="s">
        <v>10</v>
      </c>
      <c r="X71" s="255" t="s">
        <v>10</v>
      </c>
      <c r="Y71" s="255" t="s">
        <v>10</v>
      </c>
      <c r="Z71" s="255" t="s">
        <v>10</v>
      </c>
      <c r="AA71" s="255">
        <f>'ф 4,2 - разносить'!AC42</f>
        <v>0</v>
      </c>
      <c r="AB71" s="255" t="e">
        <f>#REF!+#REF!</f>
        <v>#REF!</v>
      </c>
      <c r="AC71" s="255">
        <v>0</v>
      </c>
      <c r="AD71" s="255">
        <f>'ф 4,2 - разносить'!AD42</f>
        <v>0</v>
      </c>
      <c r="AE71" s="256" t="s">
        <v>10</v>
      </c>
      <c r="AF71" s="256" t="s">
        <v>10</v>
      </c>
      <c r="AG71" s="127" t="e">
        <f>#REF!+#REF!</f>
        <v>#REF!</v>
      </c>
      <c r="AH71" s="213" t="s">
        <v>353</v>
      </c>
      <c r="AI71" s="214" t="s">
        <v>354</v>
      </c>
      <c r="AJ71" s="214" t="s">
        <v>195</v>
      </c>
      <c r="AK71" s="254">
        <v>0</v>
      </c>
      <c r="AL71" s="255" t="s">
        <v>10</v>
      </c>
      <c r="AM71" s="255" t="s">
        <v>10</v>
      </c>
      <c r="AN71" s="254" t="s">
        <v>10</v>
      </c>
      <c r="AO71" s="254" t="s">
        <v>10</v>
      </c>
      <c r="AP71" s="255" t="s">
        <v>10</v>
      </c>
      <c r="AQ71" s="255">
        <f>'ф 4,2 - разносить'!AX42</f>
        <v>0</v>
      </c>
      <c r="AR71" s="255">
        <f>'ф 4,2 - разносить'!AY42</f>
        <v>0</v>
      </c>
      <c r="AS71" s="255">
        <v>0</v>
      </c>
      <c r="AT71" s="255">
        <f>'ф 4,2 - разносить'!AY42</f>
        <v>0</v>
      </c>
      <c r="AU71" s="256" t="s">
        <v>10</v>
      </c>
      <c r="AV71" s="256" t="s">
        <v>10</v>
      </c>
      <c r="AW71" s="127" t="e">
        <f>#REF!+#REF!</f>
        <v>#REF!</v>
      </c>
      <c r="AX71" s="213" t="s">
        <v>353</v>
      </c>
      <c r="AY71" s="214" t="s">
        <v>354</v>
      </c>
      <c r="AZ71" s="214" t="s">
        <v>195</v>
      </c>
      <c r="BA71" s="254"/>
      <c r="BB71" s="255" t="s">
        <v>10</v>
      </c>
      <c r="BC71" s="255" t="s">
        <v>10</v>
      </c>
      <c r="BD71" s="254" t="s">
        <v>10</v>
      </c>
      <c r="BE71" s="254" t="s">
        <v>10</v>
      </c>
      <c r="BF71" s="255" t="s">
        <v>10</v>
      </c>
      <c r="BG71" s="255">
        <f>'ф 4,2 - разносить'!BA42</f>
        <v>0</v>
      </c>
      <c r="BH71" s="255" t="e">
        <f>#REF!+#REF!</f>
        <v>#REF!</v>
      </c>
      <c r="BI71" s="255">
        <v>0</v>
      </c>
      <c r="BJ71" s="255">
        <f>'ф 4,2 - разносить'!BB42</f>
        <v>0</v>
      </c>
      <c r="BK71" s="256" t="s">
        <v>10</v>
      </c>
      <c r="BL71" s="256" t="s">
        <v>10</v>
      </c>
      <c r="BM71" s="127" t="e">
        <f>#REF!+#REF!</f>
        <v>#REF!</v>
      </c>
      <c r="BN71" s="213" t="s">
        <v>353</v>
      </c>
      <c r="BO71" s="214" t="s">
        <v>354</v>
      </c>
      <c r="BP71" s="214" t="s">
        <v>195</v>
      </c>
      <c r="BQ71" s="254">
        <v>0</v>
      </c>
      <c r="BR71" s="255" t="s">
        <v>10</v>
      </c>
      <c r="BS71" s="255" t="s">
        <v>10</v>
      </c>
      <c r="BT71" s="254" t="s">
        <v>10</v>
      </c>
      <c r="BU71" s="254" t="s">
        <v>10</v>
      </c>
      <c r="BV71" s="255" t="s">
        <v>10</v>
      </c>
      <c r="BW71" s="255">
        <f>'ф 4,2 - разносить'!BD42</f>
        <v>0</v>
      </c>
      <c r="BX71" s="255" t="e">
        <f>#REF!+#REF!</f>
        <v>#REF!</v>
      </c>
      <c r="BY71" s="255">
        <v>0</v>
      </c>
      <c r="BZ71" s="255">
        <f>'ф 4,2 - разносить'!BE42</f>
        <v>0</v>
      </c>
      <c r="CA71" s="256" t="s">
        <v>10</v>
      </c>
      <c r="CB71" s="256" t="s">
        <v>10</v>
      </c>
      <c r="CC71" s="127" t="e">
        <f>#REF!+#REF!</f>
        <v>#REF!</v>
      </c>
      <c r="CD71" s="213" t="s">
        <v>353</v>
      </c>
      <c r="CE71" s="214" t="s">
        <v>354</v>
      </c>
      <c r="CF71" s="214" t="s">
        <v>195</v>
      </c>
      <c r="CG71" s="254">
        <v>0</v>
      </c>
      <c r="CH71" s="255" t="s">
        <v>10</v>
      </c>
      <c r="CI71" s="255" t="s">
        <v>10</v>
      </c>
      <c r="CJ71" s="254" t="s">
        <v>10</v>
      </c>
      <c r="CK71" s="254" t="s">
        <v>10</v>
      </c>
      <c r="CL71" s="255" t="s">
        <v>10</v>
      </c>
      <c r="CM71" s="255">
        <f>'ф 4,2 - разносить'!BJ42</f>
        <v>0</v>
      </c>
      <c r="CN71" s="255" t="e">
        <f>#REF!+#REF!</f>
        <v>#REF!</v>
      </c>
      <c r="CO71" s="255">
        <v>0</v>
      </c>
      <c r="CP71" s="255">
        <f>'ф 4,2 - разносить'!BK42</f>
        <v>0</v>
      </c>
      <c r="CQ71" s="256" t="s">
        <v>10</v>
      </c>
      <c r="CR71" s="256" t="s">
        <v>10</v>
      </c>
      <c r="CS71" s="127" t="e">
        <f>#REF!+#REF!</f>
        <v>#REF!</v>
      </c>
      <c r="CT71" s="213" t="s">
        <v>353</v>
      </c>
      <c r="CU71" s="214" t="s">
        <v>354</v>
      </c>
      <c r="CV71" s="214" t="s">
        <v>195</v>
      </c>
      <c r="CW71" s="254">
        <v>0</v>
      </c>
      <c r="CX71" s="255" t="s">
        <v>10</v>
      </c>
      <c r="CY71" s="255" t="s">
        <v>10</v>
      </c>
      <c r="CZ71" s="254" t="s">
        <v>10</v>
      </c>
      <c r="DA71" s="254" t="s">
        <v>10</v>
      </c>
      <c r="DB71" s="255" t="s">
        <v>10</v>
      </c>
      <c r="DC71" s="255">
        <f>'ф 4,2 - разносить'!BG42</f>
        <v>0</v>
      </c>
      <c r="DD71" s="255">
        <f>'ф 4,2 - разносить'!DJ42</f>
        <v>0</v>
      </c>
      <c r="DE71" s="255">
        <v>0</v>
      </c>
      <c r="DF71" s="256">
        <f>'ф 4,2 - разносить'!BH42</f>
        <v>0</v>
      </c>
      <c r="DG71" s="256" t="s">
        <v>10</v>
      </c>
      <c r="DH71" s="256" t="s">
        <v>10</v>
      </c>
      <c r="DI71" s="127" t="e">
        <f>#REF!+#REF!</f>
        <v>#REF!</v>
      </c>
      <c r="DJ71" s="213" t="s">
        <v>353</v>
      </c>
      <c r="DK71" s="214" t="s">
        <v>354</v>
      </c>
      <c r="DL71" s="214" t="s">
        <v>195</v>
      </c>
      <c r="DM71" s="254">
        <v>0</v>
      </c>
      <c r="DN71" s="255" t="s">
        <v>10</v>
      </c>
      <c r="DO71" s="255" t="s">
        <v>10</v>
      </c>
      <c r="DP71" s="254" t="s">
        <v>10</v>
      </c>
      <c r="DQ71" s="254" t="s">
        <v>10</v>
      </c>
      <c r="DR71" s="255" t="s">
        <v>10</v>
      </c>
      <c r="DS71" s="255">
        <f>'ф 4,2 - разносить'!BM42</f>
        <v>0</v>
      </c>
      <c r="DT71" s="255"/>
      <c r="DU71" s="255">
        <v>0</v>
      </c>
      <c r="DV71" s="256">
        <f>'ф 4,2 - разносить'!BN42</f>
        <v>0</v>
      </c>
      <c r="DW71" s="261" t="s">
        <v>10</v>
      </c>
      <c r="DX71" s="261" t="s">
        <v>10</v>
      </c>
      <c r="DY71" s="139" t="e">
        <f>#REF!+#REF!</f>
        <v>#REF!</v>
      </c>
      <c r="DZ71" s="213" t="s">
        <v>353</v>
      </c>
      <c r="EA71" s="214" t="s">
        <v>354</v>
      </c>
      <c r="EB71" s="214" t="s">
        <v>195</v>
      </c>
      <c r="EC71" s="254">
        <v>0</v>
      </c>
      <c r="ED71" s="255" t="s">
        <v>10</v>
      </c>
      <c r="EE71" s="255" t="s">
        <v>10</v>
      </c>
      <c r="EF71" s="254" t="s">
        <v>10</v>
      </c>
      <c r="EG71" s="254" t="s">
        <v>10</v>
      </c>
      <c r="EH71" s="255" t="s">
        <v>10</v>
      </c>
      <c r="EI71" s="255">
        <f>'ф 4,2 - разносить'!CK42</f>
        <v>0</v>
      </c>
      <c r="EJ71" s="255">
        <f>'ф 4,2 - разносить'!CL42</f>
        <v>0</v>
      </c>
      <c r="EK71" s="255">
        <v>0</v>
      </c>
      <c r="EL71" s="255">
        <f>'ф 4,2 - разносить'!CL42</f>
        <v>0</v>
      </c>
      <c r="EM71" s="261" t="s">
        <v>10</v>
      </c>
      <c r="EN71" s="261" t="s">
        <v>10</v>
      </c>
      <c r="EO71" s="213" t="s">
        <v>353</v>
      </c>
      <c r="EP71" s="214" t="s">
        <v>354</v>
      </c>
      <c r="EQ71" s="214" t="s">
        <v>195</v>
      </c>
      <c r="ER71" s="254">
        <v>0</v>
      </c>
      <c r="ES71" s="255" t="s">
        <v>10</v>
      </c>
      <c r="ET71" s="255" t="s">
        <v>10</v>
      </c>
      <c r="EU71" s="254" t="s">
        <v>10</v>
      </c>
      <c r="EV71" s="254" t="s">
        <v>10</v>
      </c>
      <c r="EW71" s="255" t="s">
        <v>10</v>
      </c>
      <c r="EX71" s="255">
        <f>'ф 4,2 - разносить'!CN42</f>
        <v>0</v>
      </c>
      <c r="EY71" s="255">
        <f>'ф 4,2 - разносить'!DA42</f>
        <v>0</v>
      </c>
      <c r="EZ71" s="255">
        <v>0</v>
      </c>
      <c r="FA71" s="255">
        <f>'ф 4,2 - разносить'!CO42</f>
        <v>0</v>
      </c>
      <c r="FB71" s="261" t="s">
        <v>10</v>
      </c>
      <c r="FC71" s="261" t="s">
        <v>10</v>
      </c>
      <c r="FD71" s="213" t="s">
        <v>353</v>
      </c>
      <c r="FE71" s="214" t="s">
        <v>354</v>
      </c>
      <c r="FF71" s="214" t="s">
        <v>195</v>
      </c>
      <c r="FG71" s="254">
        <v>0</v>
      </c>
      <c r="FH71" s="255" t="s">
        <v>10</v>
      </c>
      <c r="FI71" s="255" t="s">
        <v>10</v>
      </c>
      <c r="FJ71" s="254" t="s">
        <v>10</v>
      </c>
      <c r="FK71" s="254" t="s">
        <v>10</v>
      </c>
      <c r="FL71" s="255" t="s">
        <v>10</v>
      </c>
      <c r="FM71" s="255">
        <f>'ф 4,2 - разносить'!CZ42</f>
        <v>0</v>
      </c>
      <c r="FN71" s="255">
        <f>'ф 4,2 - разносить'!DM42</f>
        <v>0</v>
      </c>
      <c r="FO71" s="255">
        <v>0</v>
      </c>
      <c r="FP71" s="255">
        <f>'ф 4,2 - разносить'!DA42</f>
        <v>0</v>
      </c>
      <c r="FQ71" s="261" t="s">
        <v>10</v>
      </c>
      <c r="FR71" s="261" t="s">
        <v>10</v>
      </c>
      <c r="FS71" s="213" t="s">
        <v>353</v>
      </c>
      <c r="FT71" s="214" t="s">
        <v>354</v>
      </c>
      <c r="FU71" s="214" t="s">
        <v>195</v>
      </c>
      <c r="FV71" s="254"/>
      <c r="FW71" s="255" t="s">
        <v>10</v>
      </c>
      <c r="FX71" s="255" t="s">
        <v>10</v>
      </c>
      <c r="FY71" s="254" t="s">
        <v>10</v>
      </c>
      <c r="FZ71" s="254" t="s">
        <v>10</v>
      </c>
      <c r="GA71" s="255" t="s">
        <v>10</v>
      </c>
      <c r="GB71" s="255">
        <f>'ф 4,2 - разносить'!CH42</f>
        <v>0</v>
      </c>
      <c r="GC71" s="256">
        <v>0</v>
      </c>
      <c r="GD71" s="256">
        <f>'ф 4,2 - разносить'!CI42</f>
        <v>0</v>
      </c>
      <c r="GE71" s="261" t="s">
        <v>10</v>
      </c>
      <c r="GF71" s="261" t="s">
        <v>10</v>
      </c>
    </row>
    <row r="72" spans="1:188" ht="15" customHeight="1">
      <c r="A72" s="212" t="s">
        <v>355</v>
      </c>
      <c r="B72" s="206" t="s">
        <v>356</v>
      </c>
      <c r="C72" s="206" t="s">
        <v>196</v>
      </c>
      <c r="D72" s="266">
        <f t="shared" si="0"/>
        <v>9300</v>
      </c>
      <c r="E72" s="267" t="s">
        <v>10</v>
      </c>
      <c r="F72" s="267" t="s">
        <v>10</v>
      </c>
      <c r="G72" s="266" t="s">
        <v>10</v>
      </c>
      <c r="H72" s="266" t="s">
        <v>10</v>
      </c>
      <c r="I72" s="267" t="s">
        <v>10</v>
      </c>
      <c r="J72" s="266">
        <f>AA72+AQ72+BG72+BW72+CM72+DC72+DS72+EI72+EX72</f>
        <v>76.78</v>
      </c>
      <c r="K72" s="266" t="e">
        <f>AB72+AR72+BH72+BX72+CN72+DD72+DT72+EJ72+EY72</f>
        <v>#REF!</v>
      </c>
      <c r="L72" s="266">
        <v>0</v>
      </c>
      <c r="M72" s="266">
        <f>AD72+AT72+BJ72+BZ72+CP72+DF72+DV72+EL72+FA72+FP72+GD72</f>
        <v>0</v>
      </c>
      <c r="N72" s="268" t="s">
        <v>10</v>
      </c>
      <c r="O72" s="268" t="s">
        <v>10</v>
      </c>
      <c r="P72" s="127" t="e">
        <f>#REF!+#REF!</f>
        <v>#REF!</v>
      </c>
      <c r="Q72" s="127"/>
      <c r="R72" s="212" t="s">
        <v>355</v>
      </c>
      <c r="S72" s="206" t="s">
        <v>356</v>
      </c>
      <c r="T72" s="206" t="s">
        <v>196</v>
      </c>
      <c r="U72" s="250">
        <v>9000</v>
      </c>
      <c r="V72" s="251" t="s">
        <v>10</v>
      </c>
      <c r="W72" s="251" t="s">
        <v>10</v>
      </c>
      <c r="X72" s="251" t="s">
        <v>10</v>
      </c>
      <c r="Y72" s="251" t="s">
        <v>10</v>
      </c>
      <c r="Z72" s="251" t="s">
        <v>10</v>
      </c>
      <c r="AA72" s="251">
        <f>'ф 4,2 - разносить'!AC43</f>
        <v>1.7</v>
      </c>
      <c r="AB72" s="251" t="e">
        <f>#REF!+#REF!</f>
        <v>#REF!</v>
      </c>
      <c r="AC72" s="251">
        <v>0</v>
      </c>
      <c r="AD72" s="251">
        <f>'ф 4,2 - разносить'!AD43</f>
        <v>0</v>
      </c>
      <c r="AE72" s="252" t="s">
        <v>10</v>
      </c>
      <c r="AF72" s="252" t="s">
        <v>10</v>
      </c>
      <c r="AG72" s="127" t="e">
        <f>#REF!+#REF!</f>
        <v>#REF!</v>
      </c>
      <c r="AH72" s="212" t="s">
        <v>355</v>
      </c>
      <c r="AI72" s="206" t="s">
        <v>356</v>
      </c>
      <c r="AJ72" s="206" t="s">
        <v>196</v>
      </c>
      <c r="AK72" s="257">
        <v>300</v>
      </c>
      <c r="AL72" s="258" t="s">
        <v>10</v>
      </c>
      <c r="AM72" s="258" t="s">
        <v>10</v>
      </c>
      <c r="AN72" s="257" t="s">
        <v>10</v>
      </c>
      <c r="AO72" s="257" t="s">
        <v>10</v>
      </c>
      <c r="AP72" s="258" t="s">
        <v>10</v>
      </c>
      <c r="AQ72" s="258">
        <f>'ф 4,2 - разносить'!AX43</f>
        <v>75.08</v>
      </c>
      <c r="AR72" s="258">
        <f>'ф 4,2 - разносить'!AY43</f>
        <v>0</v>
      </c>
      <c r="AS72" s="251">
        <v>0</v>
      </c>
      <c r="AT72" s="258">
        <f>'ф 4,2 - разносить'!AY43</f>
        <v>0</v>
      </c>
      <c r="AU72" s="259" t="s">
        <v>10</v>
      </c>
      <c r="AV72" s="259" t="s">
        <v>10</v>
      </c>
      <c r="AW72" s="127" t="e">
        <f>#REF!+#REF!</f>
        <v>#REF!</v>
      </c>
      <c r="AX72" s="212" t="s">
        <v>355</v>
      </c>
      <c r="AY72" s="206" t="s">
        <v>356</v>
      </c>
      <c r="AZ72" s="206" t="s">
        <v>196</v>
      </c>
      <c r="BA72" s="250">
        <v>0</v>
      </c>
      <c r="BB72" s="251" t="s">
        <v>10</v>
      </c>
      <c r="BC72" s="251" t="s">
        <v>10</v>
      </c>
      <c r="BD72" s="250" t="s">
        <v>10</v>
      </c>
      <c r="BE72" s="250" t="s">
        <v>10</v>
      </c>
      <c r="BF72" s="251" t="s">
        <v>10</v>
      </c>
      <c r="BG72" s="251">
        <f>'ф 4,2 - разносить'!BA43</f>
        <v>0</v>
      </c>
      <c r="BH72" s="251" t="e">
        <f>#REF!+#REF!</f>
        <v>#REF!</v>
      </c>
      <c r="BI72" s="251">
        <v>0</v>
      </c>
      <c r="BJ72" s="251">
        <f>'ф 4,2 - разносить'!BB43</f>
        <v>0</v>
      </c>
      <c r="BK72" s="252" t="s">
        <v>10</v>
      </c>
      <c r="BL72" s="252" t="s">
        <v>10</v>
      </c>
      <c r="BM72" s="127" t="e">
        <f>#REF!+#REF!</f>
        <v>#REF!</v>
      </c>
      <c r="BN72" s="212" t="s">
        <v>355</v>
      </c>
      <c r="BO72" s="206" t="s">
        <v>356</v>
      </c>
      <c r="BP72" s="206" t="s">
        <v>196</v>
      </c>
      <c r="BQ72" s="257">
        <v>0</v>
      </c>
      <c r="BR72" s="258" t="s">
        <v>10</v>
      </c>
      <c r="BS72" s="258" t="s">
        <v>10</v>
      </c>
      <c r="BT72" s="257" t="s">
        <v>10</v>
      </c>
      <c r="BU72" s="257" t="s">
        <v>10</v>
      </c>
      <c r="BV72" s="258" t="s">
        <v>10</v>
      </c>
      <c r="BW72" s="258">
        <f>'ф 4,2 - разносить'!BD43</f>
        <v>0</v>
      </c>
      <c r="BX72" s="258" t="e">
        <f>#REF!+#REF!</f>
        <v>#REF!</v>
      </c>
      <c r="BY72" s="251">
        <v>0</v>
      </c>
      <c r="BZ72" s="258">
        <f>'ф 4,2 - разносить'!BE43</f>
        <v>0</v>
      </c>
      <c r="CA72" s="259" t="s">
        <v>10</v>
      </c>
      <c r="CB72" s="259" t="s">
        <v>10</v>
      </c>
      <c r="CC72" s="127" t="e">
        <f>#REF!+#REF!</f>
        <v>#REF!</v>
      </c>
      <c r="CD72" s="212" t="s">
        <v>355</v>
      </c>
      <c r="CE72" s="206" t="s">
        <v>356</v>
      </c>
      <c r="CF72" s="206" t="s">
        <v>196</v>
      </c>
      <c r="CG72" s="257">
        <v>0</v>
      </c>
      <c r="CH72" s="258" t="s">
        <v>10</v>
      </c>
      <c r="CI72" s="258" t="s">
        <v>10</v>
      </c>
      <c r="CJ72" s="257" t="s">
        <v>10</v>
      </c>
      <c r="CK72" s="257" t="s">
        <v>10</v>
      </c>
      <c r="CL72" s="258" t="s">
        <v>10</v>
      </c>
      <c r="CM72" s="258">
        <f>'ф 4,2 - разносить'!BJ43</f>
        <v>0</v>
      </c>
      <c r="CN72" s="258" t="e">
        <f>#REF!+#REF!</f>
        <v>#REF!</v>
      </c>
      <c r="CO72" s="251">
        <v>0</v>
      </c>
      <c r="CP72" s="258">
        <f>'ф 4,2 - разносить'!BK43</f>
        <v>0</v>
      </c>
      <c r="CQ72" s="259" t="s">
        <v>10</v>
      </c>
      <c r="CR72" s="259" t="s">
        <v>10</v>
      </c>
      <c r="CS72" s="127" t="e">
        <f>#REF!+#REF!</f>
        <v>#REF!</v>
      </c>
      <c r="CT72" s="212" t="s">
        <v>355</v>
      </c>
      <c r="CU72" s="206" t="s">
        <v>356</v>
      </c>
      <c r="CV72" s="206" t="s">
        <v>196</v>
      </c>
      <c r="CW72" s="257"/>
      <c r="CX72" s="258" t="s">
        <v>10</v>
      </c>
      <c r="CY72" s="258" t="s">
        <v>10</v>
      </c>
      <c r="CZ72" s="257" t="s">
        <v>10</v>
      </c>
      <c r="DA72" s="257" t="s">
        <v>10</v>
      </c>
      <c r="DB72" s="258" t="s">
        <v>10</v>
      </c>
      <c r="DC72" s="258">
        <f>'ф 4,2 - разносить'!BG43</f>
        <v>0</v>
      </c>
      <c r="DD72" s="258">
        <f>'ф 4,2 - разносить'!DJ43</f>
        <v>0</v>
      </c>
      <c r="DE72" s="251">
        <v>0</v>
      </c>
      <c r="DF72" s="259">
        <f>'ф 4,2 - разносить'!BH43</f>
        <v>0</v>
      </c>
      <c r="DG72" s="259" t="s">
        <v>10</v>
      </c>
      <c r="DH72" s="259" t="s">
        <v>10</v>
      </c>
      <c r="DI72" s="127" t="e">
        <f>#REF!+#REF!</f>
        <v>#REF!</v>
      </c>
      <c r="DJ72" s="212" t="s">
        <v>355</v>
      </c>
      <c r="DK72" s="206" t="s">
        <v>356</v>
      </c>
      <c r="DL72" s="206" t="s">
        <v>196</v>
      </c>
      <c r="DM72" s="257">
        <v>0</v>
      </c>
      <c r="DN72" s="258" t="s">
        <v>10</v>
      </c>
      <c r="DO72" s="258" t="s">
        <v>10</v>
      </c>
      <c r="DP72" s="257" t="s">
        <v>10</v>
      </c>
      <c r="DQ72" s="257" t="s">
        <v>10</v>
      </c>
      <c r="DR72" s="258" t="s">
        <v>10</v>
      </c>
      <c r="DS72" s="258">
        <f>'ф 4,2 - разносить'!BM43</f>
        <v>0</v>
      </c>
      <c r="DT72" s="258"/>
      <c r="DU72" s="251">
        <v>0</v>
      </c>
      <c r="DV72" s="259">
        <f>'ф 4,2 - разносить'!BN43</f>
        <v>0</v>
      </c>
      <c r="DW72" s="260" t="s">
        <v>10</v>
      </c>
      <c r="DX72" s="260" t="s">
        <v>10</v>
      </c>
      <c r="DY72" s="139" t="e">
        <f>#REF!+#REF!</f>
        <v>#REF!</v>
      </c>
      <c r="DZ72" s="212" t="s">
        <v>355</v>
      </c>
      <c r="EA72" s="206" t="s">
        <v>356</v>
      </c>
      <c r="EB72" s="206" t="s">
        <v>196</v>
      </c>
      <c r="EC72" s="257">
        <v>0</v>
      </c>
      <c r="ED72" s="258" t="s">
        <v>10</v>
      </c>
      <c r="EE72" s="258" t="s">
        <v>10</v>
      </c>
      <c r="EF72" s="257" t="s">
        <v>10</v>
      </c>
      <c r="EG72" s="257" t="s">
        <v>10</v>
      </c>
      <c r="EH72" s="258" t="s">
        <v>10</v>
      </c>
      <c r="EI72" s="258">
        <f>'ф 4,2 - разносить'!DA43</f>
        <v>0</v>
      </c>
      <c r="EJ72" s="258"/>
      <c r="EK72" s="251">
        <v>0</v>
      </c>
      <c r="EL72" s="259">
        <f>'ф 4,2 - разносить'!DB43</f>
        <v>0</v>
      </c>
      <c r="EM72" s="260" t="s">
        <v>10</v>
      </c>
      <c r="EN72" s="260" t="s">
        <v>10</v>
      </c>
      <c r="EO72" s="212" t="s">
        <v>355</v>
      </c>
      <c r="EP72" s="206" t="s">
        <v>356</v>
      </c>
      <c r="EQ72" s="206" t="s">
        <v>196</v>
      </c>
      <c r="ER72" s="250">
        <v>0</v>
      </c>
      <c r="ES72" s="251" t="s">
        <v>10</v>
      </c>
      <c r="ET72" s="251" t="s">
        <v>10</v>
      </c>
      <c r="EU72" s="250" t="s">
        <v>10</v>
      </c>
      <c r="EV72" s="250" t="s">
        <v>10</v>
      </c>
      <c r="EW72" s="251" t="s">
        <v>10</v>
      </c>
      <c r="EX72" s="251">
        <f>'ф 4,2 - разносить'!DM43</f>
        <v>0</v>
      </c>
      <c r="EY72" s="251"/>
      <c r="EZ72" s="251">
        <v>0</v>
      </c>
      <c r="FA72" s="252">
        <f>'ф 4,2 - разносить'!DN43</f>
        <v>0</v>
      </c>
      <c r="FB72" s="262" t="s">
        <v>10</v>
      </c>
      <c r="FC72" s="262" t="s">
        <v>10</v>
      </c>
      <c r="FD72" s="212" t="s">
        <v>355</v>
      </c>
      <c r="FE72" s="206" t="s">
        <v>356</v>
      </c>
      <c r="FF72" s="206" t="s">
        <v>196</v>
      </c>
      <c r="FG72" s="250">
        <v>0</v>
      </c>
      <c r="FH72" s="251" t="s">
        <v>10</v>
      </c>
      <c r="FI72" s="251" t="s">
        <v>10</v>
      </c>
      <c r="FJ72" s="250" t="s">
        <v>10</v>
      </c>
      <c r="FK72" s="250" t="s">
        <v>10</v>
      </c>
      <c r="FL72" s="251" t="s">
        <v>10</v>
      </c>
      <c r="FM72" s="251">
        <f>'ф 4,2 - разносить'!DY43</f>
        <v>0</v>
      </c>
      <c r="FN72" s="251"/>
      <c r="FO72" s="251">
        <v>0</v>
      </c>
      <c r="FP72" s="252">
        <f>'ф 4,2 - разносить'!DZ43</f>
        <v>0</v>
      </c>
      <c r="FQ72" s="262" t="s">
        <v>10</v>
      </c>
      <c r="FR72" s="262" t="s">
        <v>10</v>
      </c>
      <c r="FS72" s="212" t="s">
        <v>355</v>
      </c>
      <c r="FT72" s="206" t="s">
        <v>356</v>
      </c>
      <c r="FU72" s="206" t="s">
        <v>196</v>
      </c>
      <c r="FV72" s="250">
        <v>0</v>
      </c>
      <c r="FW72" s="251" t="s">
        <v>10</v>
      </c>
      <c r="FX72" s="251" t="s">
        <v>10</v>
      </c>
      <c r="FY72" s="250" t="s">
        <v>10</v>
      </c>
      <c r="FZ72" s="250" t="s">
        <v>10</v>
      </c>
      <c r="GA72" s="251" t="s">
        <v>10</v>
      </c>
      <c r="GB72" s="251">
        <f>'ф 4,2 - разносить'!EK43</f>
        <v>0</v>
      </c>
      <c r="GC72" s="252">
        <v>0</v>
      </c>
      <c r="GD72" s="252">
        <f>'ф 4,2 - разносить'!CI43</f>
        <v>0</v>
      </c>
      <c r="GE72" s="262" t="s">
        <v>10</v>
      </c>
      <c r="GF72" s="262" t="s">
        <v>10</v>
      </c>
    </row>
    <row r="73" spans="1:188" ht="18" customHeight="1">
      <c r="A73" s="222" t="s">
        <v>54</v>
      </c>
      <c r="B73" s="206" t="s">
        <v>230</v>
      </c>
      <c r="C73" s="206" t="s">
        <v>197</v>
      </c>
      <c r="D73" s="266">
        <f>D74+D91</f>
        <v>1124971.4400000002</v>
      </c>
      <c r="E73" s="267" t="s">
        <v>10</v>
      </c>
      <c r="F73" s="267" t="s">
        <v>10</v>
      </c>
      <c r="G73" s="266" t="s">
        <v>10</v>
      </c>
      <c r="H73" s="266" t="s">
        <v>10</v>
      </c>
      <c r="I73" s="267" t="s">
        <v>10</v>
      </c>
      <c r="J73" s="266">
        <f>J74+J91</f>
        <v>927371.4400000002</v>
      </c>
      <c r="K73" s="266" t="e">
        <f>K74+K91</f>
        <v>#REF!</v>
      </c>
      <c r="L73" s="266">
        <f>L74+L91</f>
        <v>0</v>
      </c>
      <c r="M73" s="266">
        <f>M74+M91</f>
        <v>0</v>
      </c>
      <c r="N73" s="268" t="s">
        <v>10</v>
      </c>
      <c r="O73" s="268" t="s">
        <v>10</v>
      </c>
      <c r="P73" s="127" t="e">
        <f>#REF!+#REF!</f>
        <v>#REF!</v>
      </c>
      <c r="Q73" s="127"/>
      <c r="R73" s="222" t="s">
        <v>54</v>
      </c>
      <c r="S73" s="206" t="s">
        <v>230</v>
      </c>
      <c r="T73" s="206" t="s">
        <v>197</v>
      </c>
      <c r="U73" s="250">
        <f>U74+U91</f>
        <v>837614.77</v>
      </c>
      <c r="V73" s="251" t="s">
        <v>10</v>
      </c>
      <c r="W73" s="251" t="s">
        <v>10</v>
      </c>
      <c r="X73" s="251" t="s">
        <v>10</v>
      </c>
      <c r="Y73" s="251" t="s">
        <v>10</v>
      </c>
      <c r="Z73" s="251" t="s">
        <v>10</v>
      </c>
      <c r="AA73" s="250">
        <f>AA74+AA91</f>
        <v>727514.77</v>
      </c>
      <c r="AB73" s="250" t="e">
        <f>AB74+AB91</f>
        <v>#REF!</v>
      </c>
      <c r="AC73" s="250">
        <v>0</v>
      </c>
      <c r="AD73" s="250">
        <f>AD74+AD91</f>
        <v>0</v>
      </c>
      <c r="AE73" s="252" t="s">
        <v>10</v>
      </c>
      <c r="AF73" s="252" t="s">
        <v>10</v>
      </c>
      <c r="AG73" s="127" t="e">
        <f>#REF!+#REF!</f>
        <v>#REF!</v>
      </c>
      <c r="AH73" s="222" t="s">
        <v>54</v>
      </c>
      <c r="AI73" s="206" t="s">
        <v>230</v>
      </c>
      <c r="AJ73" s="206" t="s">
        <v>197</v>
      </c>
      <c r="AK73" s="250">
        <f>AK74+AK91</f>
        <v>130009.92</v>
      </c>
      <c r="AL73" s="251" t="s">
        <v>10</v>
      </c>
      <c r="AM73" s="251" t="s">
        <v>10</v>
      </c>
      <c r="AN73" s="250" t="s">
        <v>10</v>
      </c>
      <c r="AO73" s="250" t="s">
        <v>10</v>
      </c>
      <c r="AP73" s="251" t="s">
        <v>10</v>
      </c>
      <c r="AQ73" s="250">
        <f>AQ74+AQ91</f>
        <v>42509.92</v>
      </c>
      <c r="AR73" s="250">
        <f>AR74+AR91</f>
        <v>0</v>
      </c>
      <c r="AS73" s="250">
        <v>0</v>
      </c>
      <c r="AT73" s="250">
        <f>AT74+AT91</f>
        <v>0</v>
      </c>
      <c r="AU73" s="252" t="s">
        <v>10</v>
      </c>
      <c r="AV73" s="252" t="s">
        <v>10</v>
      </c>
      <c r="AW73" s="127" t="e">
        <f>#REF!+#REF!</f>
        <v>#REF!</v>
      </c>
      <c r="AX73" s="222" t="s">
        <v>54</v>
      </c>
      <c r="AY73" s="206" t="s">
        <v>230</v>
      </c>
      <c r="AZ73" s="206" t="s">
        <v>197</v>
      </c>
      <c r="BA73" s="250">
        <f>BA74+BA91</f>
        <v>0</v>
      </c>
      <c r="BB73" s="251" t="s">
        <v>10</v>
      </c>
      <c r="BC73" s="251" t="s">
        <v>10</v>
      </c>
      <c r="BD73" s="250" t="s">
        <v>10</v>
      </c>
      <c r="BE73" s="250" t="s">
        <v>10</v>
      </c>
      <c r="BF73" s="251" t="s">
        <v>10</v>
      </c>
      <c r="BG73" s="250">
        <f>BG74+BG91</f>
        <v>0</v>
      </c>
      <c r="BH73" s="250" t="e">
        <f>BH74+BH91</f>
        <v>#REF!</v>
      </c>
      <c r="BI73" s="250">
        <v>0</v>
      </c>
      <c r="BJ73" s="250">
        <f>BJ74+BJ91</f>
        <v>0</v>
      </c>
      <c r="BK73" s="252" t="s">
        <v>10</v>
      </c>
      <c r="BL73" s="252" t="s">
        <v>10</v>
      </c>
      <c r="BM73" s="127" t="e">
        <f>#REF!+#REF!</f>
        <v>#REF!</v>
      </c>
      <c r="BN73" s="222" t="s">
        <v>54</v>
      </c>
      <c r="BO73" s="206" t="s">
        <v>230</v>
      </c>
      <c r="BP73" s="206" t="s">
        <v>197</v>
      </c>
      <c r="BQ73" s="250">
        <f>BQ74+BQ91</f>
        <v>2163.15</v>
      </c>
      <c r="BR73" s="251" t="s">
        <v>10</v>
      </c>
      <c r="BS73" s="251" t="s">
        <v>10</v>
      </c>
      <c r="BT73" s="250" t="s">
        <v>10</v>
      </c>
      <c r="BU73" s="250" t="s">
        <v>10</v>
      </c>
      <c r="BV73" s="251" t="s">
        <v>10</v>
      </c>
      <c r="BW73" s="250">
        <f>BW74+BW91</f>
        <v>2163.15</v>
      </c>
      <c r="BX73" s="250" t="e">
        <f>BX74+BX91</f>
        <v>#REF!</v>
      </c>
      <c r="BY73" s="250">
        <v>0</v>
      </c>
      <c r="BZ73" s="250">
        <f>BZ74+BZ91</f>
        <v>0</v>
      </c>
      <c r="CA73" s="252" t="s">
        <v>10</v>
      </c>
      <c r="CB73" s="252" t="s">
        <v>10</v>
      </c>
      <c r="CC73" s="127" t="e">
        <f>#REF!+#REF!</f>
        <v>#REF!</v>
      </c>
      <c r="CD73" s="222" t="s">
        <v>54</v>
      </c>
      <c r="CE73" s="206" t="s">
        <v>230</v>
      </c>
      <c r="CF73" s="206" t="s">
        <v>197</v>
      </c>
      <c r="CG73" s="250">
        <f>CG74+CG91</f>
        <v>0</v>
      </c>
      <c r="CH73" s="251" t="s">
        <v>10</v>
      </c>
      <c r="CI73" s="251" t="s">
        <v>10</v>
      </c>
      <c r="CJ73" s="250" t="s">
        <v>10</v>
      </c>
      <c r="CK73" s="250" t="s">
        <v>10</v>
      </c>
      <c r="CL73" s="251" t="s">
        <v>10</v>
      </c>
      <c r="CM73" s="250">
        <f>CM74+CM91</f>
        <v>0</v>
      </c>
      <c r="CN73" s="250" t="e">
        <f>CN74+CN91</f>
        <v>#REF!</v>
      </c>
      <c r="CO73" s="250">
        <v>0</v>
      </c>
      <c r="CP73" s="250">
        <f>CP74+CP91</f>
        <v>0</v>
      </c>
      <c r="CQ73" s="252" t="s">
        <v>10</v>
      </c>
      <c r="CR73" s="252" t="s">
        <v>10</v>
      </c>
      <c r="CS73" s="127" t="e">
        <f>#REF!+#REF!</f>
        <v>#REF!</v>
      </c>
      <c r="CT73" s="222" t="s">
        <v>54</v>
      </c>
      <c r="CU73" s="206" t="s">
        <v>230</v>
      </c>
      <c r="CV73" s="206" t="s">
        <v>197</v>
      </c>
      <c r="CW73" s="250">
        <f>CW74+CW91</f>
        <v>62028.9</v>
      </c>
      <c r="CX73" s="251" t="s">
        <v>10</v>
      </c>
      <c r="CY73" s="251" t="s">
        <v>10</v>
      </c>
      <c r="CZ73" s="250" t="s">
        <v>10</v>
      </c>
      <c r="DA73" s="250" t="s">
        <v>10</v>
      </c>
      <c r="DB73" s="251" t="s">
        <v>10</v>
      </c>
      <c r="DC73" s="250">
        <f>DC74+DC91</f>
        <v>62028.9</v>
      </c>
      <c r="DD73" s="250">
        <f>DD74+DD91</f>
        <v>0</v>
      </c>
      <c r="DE73" s="250">
        <v>0</v>
      </c>
      <c r="DF73" s="250">
        <f>DF74+DF91</f>
        <v>0</v>
      </c>
      <c r="DG73" s="252" t="s">
        <v>10</v>
      </c>
      <c r="DH73" s="252" t="s">
        <v>10</v>
      </c>
      <c r="DI73" s="127" t="e">
        <f>#REF!+#REF!</f>
        <v>#REF!</v>
      </c>
      <c r="DJ73" s="222" t="s">
        <v>54</v>
      </c>
      <c r="DK73" s="206" t="s">
        <v>230</v>
      </c>
      <c r="DL73" s="206" t="s">
        <v>197</v>
      </c>
      <c r="DM73" s="250">
        <f>DM74+DM91</f>
        <v>1300.53</v>
      </c>
      <c r="DN73" s="251" t="s">
        <v>10</v>
      </c>
      <c r="DO73" s="251" t="s">
        <v>10</v>
      </c>
      <c r="DP73" s="250" t="s">
        <v>10</v>
      </c>
      <c r="DQ73" s="250" t="s">
        <v>10</v>
      </c>
      <c r="DR73" s="251" t="s">
        <v>10</v>
      </c>
      <c r="DS73" s="250">
        <f>DS74+DS91</f>
        <v>1300.53</v>
      </c>
      <c r="DT73" s="250">
        <f>DT74+DT91</f>
        <v>0</v>
      </c>
      <c r="DU73" s="250">
        <v>0</v>
      </c>
      <c r="DV73" s="250">
        <f>DV74+DV91</f>
        <v>0</v>
      </c>
      <c r="DW73" s="262" t="s">
        <v>10</v>
      </c>
      <c r="DX73" s="262" t="s">
        <v>10</v>
      </c>
      <c r="DY73" s="139" t="e">
        <f>#REF!+#REF!</f>
        <v>#REF!</v>
      </c>
      <c r="DZ73" s="222" t="s">
        <v>54</v>
      </c>
      <c r="EA73" s="206" t="s">
        <v>230</v>
      </c>
      <c r="EB73" s="206" t="s">
        <v>197</v>
      </c>
      <c r="EC73" s="250">
        <f>EC74+EC91</f>
        <v>0</v>
      </c>
      <c r="ED73" s="251" t="s">
        <v>10</v>
      </c>
      <c r="EE73" s="251" t="s">
        <v>10</v>
      </c>
      <c r="EF73" s="250" t="s">
        <v>10</v>
      </c>
      <c r="EG73" s="250" t="s">
        <v>10</v>
      </c>
      <c r="EH73" s="251" t="s">
        <v>10</v>
      </c>
      <c r="EI73" s="250">
        <f>EI74+EI91</f>
        <v>0</v>
      </c>
      <c r="EJ73" s="250">
        <f>EJ74+EJ91</f>
        <v>0</v>
      </c>
      <c r="EK73" s="250">
        <v>0</v>
      </c>
      <c r="EL73" s="250">
        <f>EL74+EL91</f>
        <v>0</v>
      </c>
      <c r="EM73" s="262" t="s">
        <v>10</v>
      </c>
      <c r="EN73" s="262" t="s">
        <v>10</v>
      </c>
      <c r="EO73" s="222" t="s">
        <v>54</v>
      </c>
      <c r="EP73" s="206" t="s">
        <v>230</v>
      </c>
      <c r="EQ73" s="206" t="s">
        <v>197</v>
      </c>
      <c r="ER73" s="250">
        <f>ER74+ER91</f>
        <v>0</v>
      </c>
      <c r="ES73" s="251" t="s">
        <v>10</v>
      </c>
      <c r="ET73" s="251" t="s">
        <v>10</v>
      </c>
      <c r="EU73" s="250" t="s">
        <v>10</v>
      </c>
      <c r="EV73" s="250" t="s">
        <v>10</v>
      </c>
      <c r="EW73" s="251" t="s">
        <v>10</v>
      </c>
      <c r="EX73" s="250">
        <f>EX74+EX91</f>
        <v>0</v>
      </c>
      <c r="EY73" s="250">
        <f>EY74+EY91</f>
        <v>0</v>
      </c>
      <c r="EZ73" s="250">
        <v>0</v>
      </c>
      <c r="FA73" s="250">
        <f>FA74+FA91</f>
        <v>0</v>
      </c>
      <c r="FB73" s="262" t="s">
        <v>10</v>
      </c>
      <c r="FC73" s="262" t="s">
        <v>10</v>
      </c>
      <c r="FD73" s="222" t="s">
        <v>54</v>
      </c>
      <c r="FE73" s="206" t="s">
        <v>230</v>
      </c>
      <c r="FF73" s="206" t="s">
        <v>197</v>
      </c>
      <c r="FG73" s="250">
        <f>FG74+FG91</f>
        <v>0</v>
      </c>
      <c r="FH73" s="251" t="s">
        <v>10</v>
      </c>
      <c r="FI73" s="251" t="s">
        <v>10</v>
      </c>
      <c r="FJ73" s="250" t="s">
        <v>10</v>
      </c>
      <c r="FK73" s="250" t="s">
        <v>10</v>
      </c>
      <c r="FL73" s="251" t="s">
        <v>10</v>
      </c>
      <c r="FM73" s="250">
        <f>FM74+FM91</f>
        <v>0</v>
      </c>
      <c r="FN73" s="250">
        <f>FN74+FN91</f>
        <v>0</v>
      </c>
      <c r="FO73" s="250">
        <v>0</v>
      </c>
      <c r="FP73" s="250">
        <f>FP74+FP91</f>
        <v>0</v>
      </c>
      <c r="FQ73" s="262" t="s">
        <v>10</v>
      </c>
      <c r="FR73" s="262" t="s">
        <v>10</v>
      </c>
      <c r="FS73" s="222" t="s">
        <v>54</v>
      </c>
      <c r="FT73" s="206" t="s">
        <v>230</v>
      </c>
      <c r="FU73" s="206" t="s">
        <v>197</v>
      </c>
      <c r="FV73" s="250">
        <f>FV74+FV91</f>
        <v>91854.17</v>
      </c>
      <c r="FW73" s="251" t="s">
        <v>10</v>
      </c>
      <c r="FX73" s="251" t="s">
        <v>10</v>
      </c>
      <c r="FY73" s="250" t="s">
        <v>10</v>
      </c>
      <c r="FZ73" s="250" t="s">
        <v>10</v>
      </c>
      <c r="GA73" s="251" t="s">
        <v>10</v>
      </c>
      <c r="GB73" s="250">
        <f>GB74+GB91</f>
        <v>91854.17000000001</v>
      </c>
      <c r="GC73" s="250">
        <f>GC74+GC91</f>
        <v>0</v>
      </c>
      <c r="GD73" s="250">
        <f>GD74+GD91</f>
        <v>0</v>
      </c>
      <c r="GE73" s="262" t="s">
        <v>10</v>
      </c>
      <c r="GF73" s="262" t="s">
        <v>10</v>
      </c>
    </row>
    <row r="74" spans="1:188" ht="15" customHeight="1">
      <c r="A74" s="212" t="s">
        <v>55</v>
      </c>
      <c r="B74" s="206" t="s">
        <v>357</v>
      </c>
      <c r="C74" s="206" t="s">
        <v>205</v>
      </c>
      <c r="D74" s="266">
        <f>D75+D76+D80+D84+D89+D90</f>
        <v>1124971.4400000002</v>
      </c>
      <c r="E74" s="267" t="s">
        <v>10</v>
      </c>
      <c r="F74" s="267" t="s">
        <v>10</v>
      </c>
      <c r="G74" s="266" t="s">
        <v>10</v>
      </c>
      <c r="H74" s="266" t="s">
        <v>10</v>
      </c>
      <c r="I74" s="267" t="s">
        <v>10</v>
      </c>
      <c r="J74" s="266">
        <f>J75+J76+J80+J84+J89+J90</f>
        <v>927371.4400000002</v>
      </c>
      <c r="K74" s="266" t="e">
        <f>K75+K76+K80+K84+K89+K90</f>
        <v>#REF!</v>
      </c>
      <c r="L74" s="266">
        <f>L75+L76+L80+L84+L89+L90</f>
        <v>0</v>
      </c>
      <c r="M74" s="266">
        <f>M75+M76+M80+M84+M89+M90</f>
        <v>0</v>
      </c>
      <c r="N74" s="268" t="s">
        <v>10</v>
      </c>
      <c r="O74" s="268" t="s">
        <v>10</v>
      </c>
      <c r="P74" s="127" t="e">
        <f>#REF!+#REF!</f>
        <v>#REF!</v>
      </c>
      <c r="Q74" s="127"/>
      <c r="R74" s="212" t="s">
        <v>55</v>
      </c>
      <c r="S74" s="206" t="s">
        <v>357</v>
      </c>
      <c r="T74" s="206" t="s">
        <v>205</v>
      </c>
      <c r="U74" s="250">
        <f>U75+U76+U80+U84+U89+U90</f>
        <v>837614.77</v>
      </c>
      <c r="V74" s="251" t="s">
        <v>10</v>
      </c>
      <c r="W74" s="251" t="s">
        <v>10</v>
      </c>
      <c r="X74" s="251" t="s">
        <v>10</v>
      </c>
      <c r="Y74" s="251" t="s">
        <v>10</v>
      </c>
      <c r="Z74" s="251" t="s">
        <v>10</v>
      </c>
      <c r="AA74" s="250">
        <f>AA75+AA76+AA80+AA84+AA89+AA90</f>
        <v>727514.77</v>
      </c>
      <c r="AB74" s="250" t="e">
        <f>AB75+AB76+AB80+AB84+AB89+AB90</f>
        <v>#REF!</v>
      </c>
      <c r="AC74" s="250">
        <v>0</v>
      </c>
      <c r="AD74" s="250">
        <f>AD75+AD76+AD80+AD84+AD89+AD90</f>
        <v>0</v>
      </c>
      <c r="AE74" s="252" t="s">
        <v>10</v>
      </c>
      <c r="AF74" s="252" t="s">
        <v>10</v>
      </c>
      <c r="AG74" s="127" t="e">
        <f>#REF!+#REF!</f>
        <v>#REF!</v>
      </c>
      <c r="AH74" s="212" t="s">
        <v>55</v>
      </c>
      <c r="AI74" s="206" t="s">
        <v>357</v>
      </c>
      <c r="AJ74" s="206" t="s">
        <v>205</v>
      </c>
      <c r="AK74" s="250">
        <f>AK75+AK76+AK80+AK84+AK89+AK90</f>
        <v>130009.92</v>
      </c>
      <c r="AL74" s="251" t="s">
        <v>10</v>
      </c>
      <c r="AM74" s="251" t="s">
        <v>10</v>
      </c>
      <c r="AN74" s="250" t="s">
        <v>10</v>
      </c>
      <c r="AO74" s="250" t="s">
        <v>10</v>
      </c>
      <c r="AP74" s="251" t="s">
        <v>10</v>
      </c>
      <c r="AQ74" s="250">
        <f>AQ75+AQ76+AQ80+AQ84+AQ89+AQ90</f>
        <v>42509.92</v>
      </c>
      <c r="AR74" s="250">
        <f>AR75+AR76+AR80+AR84+AR89+AR90</f>
        <v>0</v>
      </c>
      <c r="AS74" s="250">
        <v>0</v>
      </c>
      <c r="AT74" s="250">
        <f>AT75+AT76+AT80+AT84+AT89+AT90</f>
        <v>0</v>
      </c>
      <c r="AU74" s="252" t="s">
        <v>10</v>
      </c>
      <c r="AV74" s="252" t="s">
        <v>10</v>
      </c>
      <c r="AW74" s="127" t="e">
        <f>#REF!+#REF!</f>
        <v>#REF!</v>
      </c>
      <c r="AX74" s="212" t="s">
        <v>55</v>
      </c>
      <c r="AY74" s="206" t="s">
        <v>357</v>
      </c>
      <c r="AZ74" s="206" t="s">
        <v>205</v>
      </c>
      <c r="BA74" s="250">
        <f>BA75+BA76+BA80+BA84+BA89+BA90</f>
        <v>0</v>
      </c>
      <c r="BB74" s="251" t="s">
        <v>10</v>
      </c>
      <c r="BC74" s="251" t="s">
        <v>10</v>
      </c>
      <c r="BD74" s="250" t="s">
        <v>10</v>
      </c>
      <c r="BE74" s="250" t="s">
        <v>10</v>
      </c>
      <c r="BF74" s="251" t="s">
        <v>10</v>
      </c>
      <c r="BG74" s="251">
        <f>BG75+BG76+BG80+BG84+BG89+BG90</f>
        <v>0</v>
      </c>
      <c r="BH74" s="251" t="e">
        <f>BH75+BH76+BH80+BH84+BH89+BH90</f>
        <v>#REF!</v>
      </c>
      <c r="BI74" s="251">
        <v>0</v>
      </c>
      <c r="BJ74" s="251">
        <f>BJ75+BJ76+BJ80+BJ84+BJ89+BJ90</f>
        <v>0</v>
      </c>
      <c r="BK74" s="252" t="s">
        <v>10</v>
      </c>
      <c r="BL74" s="252" t="s">
        <v>10</v>
      </c>
      <c r="BM74" s="127" t="e">
        <f>#REF!+#REF!</f>
        <v>#REF!</v>
      </c>
      <c r="BN74" s="212" t="s">
        <v>55</v>
      </c>
      <c r="BO74" s="206" t="s">
        <v>357</v>
      </c>
      <c r="BP74" s="206" t="s">
        <v>205</v>
      </c>
      <c r="BQ74" s="250">
        <f>BQ75+BQ76+BQ80+BQ84+BQ89+BQ90</f>
        <v>2163.15</v>
      </c>
      <c r="BR74" s="251" t="s">
        <v>10</v>
      </c>
      <c r="BS74" s="251" t="s">
        <v>10</v>
      </c>
      <c r="BT74" s="250" t="s">
        <v>10</v>
      </c>
      <c r="BU74" s="250" t="s">
        <v>10</v>
      </c>
      <c r="BV74" s="251" t="s">
        <v>10</v>
      </c>
      <c r="BW74" s="250">
        <f>BW75+BW76+BW80+BW84+BW89+BW90</f>
        <v>2163.15</v>
      </c>
      <c r="BX74" s="250" t="e">
        <f>BX75+BX76+BX80+BX84+BX89+BX90</f>
        <v>#REF!</v>
      </c>
      <c r="BY74" s="250">
        <v>0</v>
      </c>
      <c r="BZ74" s="250">
        <f>BZ75+BZ76+BZ80+BZ84+BZ89+BZ90</f>
        <v>0</v>
      </c>
      <c r="CA74" s="252" t="s">
        <v>10</v>
      </c>
      <c r="CB74" s="252" t="s">
        <v>10</v>
      </c>
      <c r="CC74" s="127" t="e">
        <f>#REF!+#REF!</f>
        <v>#REF!</v>
      </c>
      <c r="CD74" s="212" t="s">
        <v>55</v>
      </c>
      <c r="CE74" s="206" t="s">
        <v>357</v>
      </c>
      <c r="CF74" s="206" t="s">
        <v>205</v>
      </c>
      <c r="CG74" s="250">
        <f>CG75+CG76+CG80+CG85+CG89+CG90</f>
        <v>0</v>
      </c>
      <c r="CH74" s="251" t="s">
        <v>10</v>
      </c>
      <c r="CI74" s="251" t="s">
        <v>10</v>
      </c>
      <c r="CJ74" s="250" t="s">
        <v>10</v>
      </c>
      <c r="CK74" s="250" t="s">
        <v>10</v>
      </c>
      <c r="CL74" s="251" t="s">
        <v>10</v>
      </c>
      <c r="CM74" s="250">
        <f>CM75+CM76+CM80+CM85+CM89+CM90</f>
        <v>0</v>
      </c>
      <c r="CN74" s="250" t="e">
        <f>CN75+CN76+CN80+CN85+CN89+CN90</f>
        <v>#REF!</v>
      </c>
      <c r="CO74" s="250">
        <v>0</v>
      </c>
      <c r="CP74" s="250">
        <f>CP75+CP76+CP80+CP85+CP89+CP90</f>
        <v>0</v>
      </c>
      <c r="CQ74" s="252" t="s">
        <v>10</v>
      </c>
      <c r="CR74" s="252" t="s">
        <v>10</v>
      </c>
      <c r="CS74" s="127" t="e">
        <f>#REF!+#REF!</f>
        <v>#REF!</v>
      </c>
      <c r="CT74" s="212" t="s">
        <v>55</v>
      </c>
      <c r="CU74" s="206" t="s">
        <v>357</v>
      </c>
      <c r="CV74" s="206" t="s">
        <v>205</v>
      </c>
      <c r="CW74" s="250">
        <f>CW75+CW76+CW80+CW84+CW89+CW90</f>
        <v>62028.9</v>
      </c>
      <c r="CX74" s="251" t="s">
        <v>10</v>
      </c>
      <c r="CY74" s="251" t="s">
        <v>10</v>
      </c>
      <c r="CZ74" s="250" t="s">
        <v>10</v>
      </c>
      <c r="DA74" s="250" t="s">
        <v>10</v>
      </c>
      <c r="DB74" s="251" t="s">
        <v>10</v>
      </c>
      <c r="DC74" s="250">
        <f>DC75+DC76+DC80+DC84+DC89+DC90</f>
        <v>62028.9</v>
      </c>
      <c r="DD74" s="250">
        <f>DD75+DD76+DD80+DD84+DD89+DD90</f>
        <v>0</v>
      </c>
      <c r="DE74" s="250">
        <v>0</v>
      </c>
      <c r="DF74" s="250">
        <f>DF75+DF76+DF80+DF84+DF89+DF90</f>
        <v>0</v>
      </c>
      <c r="DG74" s="252" t="s">
        <v>10</v>
      </c>
      <c r="DH74" s="252" t="s">
        <v>10</v>
      </c>
      <c r="DI74" s="127" t="e">
        <f>#REF!+#REF!</f>
        <v>#REF!</v>
      </c>
      <c r="DJ74" s="212" t="s">
        <v>55</v>
      </c>
      <c r="DK74" s="206" t="s">
        <v>357</v>
      </c>
      <c r="DL74" s="206" t="s">
        <v>205</v>
      </c>
      <c r="DM74" s="250">
        <f>DM75+DM76+DM80+DM84+DM89+DM90</f>
        <v>1300.53</v>
      </c>
      <c r="DN74" s="251" t="s">
        <v>10</v>
      </c>
      <c r="DO74" s="251" t="s">
        <v>10</v>
      </c>
      <c r="DP74" s="250" t="s">
        <v>10</v>
      </c>
      <c r="DQ74" s="250" t="s">
        <v>10</v>
      </c>
      <c r="DR74" s="251" t="s">
        <v>10</v>
      </c>
      <c r="DS74" s="250">
        <f>DS75+DS76+DS80+DS84+DS89+DS90</f>
        <v>1300.53</v>
      </c>
      <c r="DT74" s="250">
        <f>DT75+DT76+DT80+DT84+DT89+DT90</f>
        <v>0</v>
      </c>
      <c r="DU74" s="250">
        <v>0</v>
      </c>
      <c r="DV74" s="250">
        <f>DV75+DV76+DV80+DV84+DV89+DV90</f>
        <v>0</v>
      </c>
      <c r="DW74" s="262" t="s">
        <v>10</v>
      </c>
      <c r="DX74" s="262" t="s">
        <v>10</v>
      </c>
      <c r="DY74" s="139" t="e">
        <f>#REF!+#REF!</f>
        <v>#REF!</v>
      </c>
      <c r="DZ74" s="212" t="s">
        <v>55</v>
      </c>
      <c r="EA74" s="206" t="s">
        <v>357</v>
      </c>
      <c r="EB74" s="206" t="s">
        <v>205</v>
      </c>
      <c r="EC74" s="250">
        <f>EC75+EC76+EC80+EC84+EC89+EC90</f>
        <v>0</v>
      </c>
      <c r="ED74" s="251" t="s">
        <v>10</v>
      </c>
      <c r="EE74" s="251" t="s">
        <v>10</v>
      </c>
      <c r="EF74" s="250" t="s">
        <v>10</v>
      </c>
      <c r="EG74" s="250" t="s">
        <v>10</v>
      </c>
      <c r="EH74" s="251" t="s">
        <v>10</v>
      </c>
      <c r="EI74" s="250">
        <f>EI75+EI76+EI80+EI84+EI89+EI90</f>
        <v>0</v>
      </c>
      <c r="EJ74" s="250">
        <f>EJ75+EJ76+EJ80+EJ84+EJ89+EJ90</f>
        <v>0</v>
      </c>
      <c r="EK74" s="250">
        <v>0</v>
      </c>
      <c r="EL74" s="250">
        <f>EL75+EL76+EL80+EL84+EL89+EL90</f>
        <v>0</v>
      </c>
      <c r="EM74" s="262" t="s">
        <v>10</v>
      </c>
      <c r="EN74" s="262" t="s">
        <v>10</v>
      </c>
      <c r="EO74" s="212" t="s">
        <v>55</v>
      </c>
      <c r="EP74" s="206" t="s">
        <v>357</v>
      </c>
      <c r="EQ74" s="206" t="s">
        <v>205</v>
      </c>
      <c r="ER74" s="250">
        <f>ER75+ER76+ER80+ER84+ER89+ER90</f>
        <v>0</v>
      </c>
      <c r="ES74" s="251" t="s">
        <v>10</v>
      </c>
      <c r="ET74" s="251" t="s">
        <v>10</v>
      </c>
      <c r="EU74" s="250" t="s">
        <v>10</v>
      </c>
      <c r="EV74" s="250" t="s">
        <v>10</v>
      </c>
      <c r="EW74" s="251" t="s">
        <v>10</v>
      </c>
      <c r="EX74" s="250">
        <f>EX75+EX76+EX80+EX84+EX89+EX90</f>
        <v>0</v>
      </c>
      <c r="EY74" s="250">
        <f>EY75+EY76+EY80+EY84+EY89+EY90</f>
        <v>0</v>
      </c>
      <c r="EZ74" s="250">
        <v>0</v>
      </c>
      <c r="FA74" s="250">
        <f>FA75+FA76+FA80+FA84+FA89+FA90</f>
        <v>0</v>
      </c>
      <c r="FB74" s="262" t="s">
        <v>10</v>
      </c>
      <c r="FC74" s="262" t="s">
        <v>10</v>
      </c>
      <c r="FD74" s="212" t="s">
        <v>55</v>
      </c>
      <c r="FE74" s="206" t="s">
        <v>357</v>
      </c>
      <c r="FF74" s="206" t="s">
        <v>205</v>
      </c>
      <c r="FG74" s="250">
        <f>FG75+FG76+FG80+FG84+FG89+FG90</f>
        <v>0</v>
      </c>
      <c r="FH74" s="251" t="s">
        <v>10</v>
      </c>
      <c r="FI74" s="251" t="s">
        <v>10</v>
      </c>
      <c r="FJ74" s="250" t="s">
        <v>10</v>
      </c>
      <c r="FK74" s="250" t="s">
        <v>10</v>
      </c>
      <c r="FL74" s="251" t="s">
        <v>10</v>
      </c>
      <c r="FM74" s="250">
        <f>FM75+FM76+FM80+FM84+FM89+FM90</f>
        <v>0</v>
      </c>
      <c r="FN74" s="250">
        <f>FN75+FN76+FN80+FN84+FN89+FN90</f>
        <v>0</v>
      </c>
      <c r="FO74" s="250">
        <v>0</v>
      </c>
      <c r="FP74" s="250">
        <f>FP75+FP76+FP80+FP84+FP89+FP90</f>
        <v>0</v>
      </c>
      <c r="FQ74" s="262" t="s">
        <v>10</v>
      </c>
      <c r="FR74" s="262" t="s">
        <v>10</v>
      </c>
      <c r="FS74" s="212" t="s">
        <v>55</v>
      </c>
      <c r="FT74" s="206" t="s">
        <v>357</v>
      </c>
      <c r="FU74" s="206" t="s">
        <v>205</v>
      </c>
      <c r="FV74" s="250">
        <f>FV75+FV76+FV80+FV84+FV89+FV90</f>
        <v>91854.17</v>
      </c>
      <c r="FW74" s="251" t="s">
        <v>10</v>
      </c>
      <c r="FX74" s="251" t="s">
        <v>10</v>
      </c>
      <c r="FY74" s="250" t="s">
        <v>10</v>
      </c>
      <c r="FZ74" s="250" t="s">
        <v>10</v>
      </c>
      <c r="GA74" s="251" t="s">
        <v>10</v>
      </c>
      <c r="GB74" s="250">
        <f>GB75+GB76+GB80+GB84+GB89+GB90</f>
        <v>91854.17000000001</v>
      </c>
      <c r="GC74" s="250">
        <f>GC75+GC76+GC80+GC84+GC89+GC90</f>
        <v>0</v>
      </c>
      <c r="GD74" s="250">
        <f>GD75+GD76+GD80+GD84+GD89+GD90</f>
        <v>0</v>
      </c>
      <c r="GE74" s="262" t="s">
        <v>10</v>
      </c>
      <c r="GF74" s="262" t="s">
        <v>10</v>
      </c>
    </row>
    <row r="75" spans="1:188" ht="27" customHeight="1">
      <c r="A75" s="213" t="s">
        <v>56</v>
      </c>
      <c r="B75" s="214" t="s">
        <v>358</v>
      </c>
      <c r="C75" s="214" t="s">
        <v>206</v>
      </c>
      <c r="D75" s="269">
        <f>U75+AK75+BA75+BQ75+CG75+CW75+DM75+EC75+ER75+FG75+FV75</f>
        <v>965971.4400000002</v>
      </c>
      <c r="E75" s="272" t="s">
        <v>10</v>
      </c>
      <c r="F75" s="272" t="s">
        <v>10</v>
      </c>
      <c r="G75" s="263" t="s">
        <v>10</v>
      </c>
      <c r="H75" s="263" t="s">
        <v>10</v>
      </c>
      <c r="I75" s="272" t="s">
        <v>10</v>
      </c>
      <c r="J75" s="269">
        <f>AA75+AQ75+BG75+BW75+CM75+DC75+DS75+EI75+EX75+FM75+GB75</f>
        <v>927371.4400000002</v>
      </c>
      <c r="K75" s="269" t="e">
        <f>AB75+AR75+BH75+BX75+CN75+DD75+DT75+EJ75+EY75+FN75+#REF!</f>
        <v>#REF!</v>
      </c>
      <c r="L75" s="269">
        <v>0</v>
      </c>
      <c r="M75" s="269">
        <f aca="true" t="shared" si="6" ref="M75:M110">AD75+AT75+BJ75+BZ75+CP75+DF75+DV75+EL75+FA75+FP75+GD75</f>
        <v>0</v>
      </c>
      <c r="N75" s="273" t="s">
        <v>10</v>
      </c>
      <c r="O75" s="273" t="s">
        <v>10</v>
      </c>
      <c r="P75" s="127" t="e">
        <f>#REF!+#REF!</f>
        <v>#REF!</v>
      </c>
      <c r="Q75" s="127"/>
      <c r="R75" s="213" t="s">
        <v>56</v>
      </c>
      <c r="S75" s="214" t="s">
        <v>358</v>
      </c>
      <c r="T75" s="214" t="s">
        <v>206</v>
      </c>
      <c r="U75" s="257">
        <v>737614.77</v>
      </c>
      <c r="V75" s="258" t="s">
        <v>10</v>
      </c>
      <c r="W75" s="258" t="s">
        <v>10</v>
      </c>
      <c r="X75" s="258" t="s">
        <v>10</v>
      </c>
      <c r="Y75" s="258" t="s">
        <v>10</v>
      </c>
      <c r="Z75" s="258" t="s">
        <v>10</v>
      </c>
      <c r="AA75" s="258">
        <f>'ф 4,2 - разносить'!AC46</f>
        <v>727514.77</v>
      </c>
      <c r="AB75" s="258" t="e">
        <f>#REF!+#REF!</f>
        <v>#REF!</v>
      </c>
      <c r="AC75" s="258">
        <v>0</v>
      </c>
      <c r="AD75" s="258">
        <f>'ф 4,2 - разносить'!AD46</f>
        <v>0</v>
      </c>
      <c r="AE75" s="259" t="s">
        <v>10</v>
      </c>
      <c r="AF75" s="259" t="s">
        <v>10</v>
      </c>
      <c r="AG75" s="127" t="e">
        <f>#REF!+#REF!</f>
        <v>#REF!</v>
      </c>
      <c r="AH75" s="213" t="s">
        <v>56</v>
      </c>
      <c r="AI75" s="214" t="s">
        <v>358</v>
      </c>
      <c r="AJ75" s="214" t="s">
        <v>206</v>
      </c>
      <c r="AK75" s="257">
        <v>71009.92</v>
      </c>
      <c r="AL75" s="258" t="s">
        <v>10</v>
      </c>
      <c r="AM75" s="258" t="s">
        <v>10</v>
      </c>
      <c r="AN75" s="257" t="s">
        <v>10</v>
      </c>
      <c r="AO75" s="257" t="s">
        <v>10</v>
      </c>
      <c r="AP75" s="258" t="s">
        <v>10</v>
      </c>
      <c r="AQ75" s="258">
        <f>'ф 4,2 - разносить'!AX46</f>
        <v>42509.92</v>
      </c>
      <c r="AR75" s="258">
        <f>'ф 4,2 - разносить'!AY46</f>
        <v>0</v>
      </c>
      <c r="AS75" s="258">
        <v>0</v>
      </c>
      <c r="AT75" s="258">
        <f>'ф 4,2 - разносить'!AY46</f>
        <v>0</v>
      </c>
      <c r="AU75" s="259" t="s">
        <v>10</v>
      </c>
      <c r="AV75" s="259" t="s">
        <v>10</v>
      </c>
      <c r="AW75" s="127" t="e">
        <f>#REF!+#REF!</f>
        <v>#REF!</v>
      </c>
      <c r="AX75" s="213" t="s">
        <v>56</v>
      </c>
      <c r="AY75" s="214" t="s">
        <v>358</v>
      </c>
      <c r="AZ75" s="214" t="s">
        <v>206</v>
      </c>
      <c r="BA75" s="257"/>
      <c r="BB75" s="258" t="s">
        <v>10</v>
      </c>
      <c r="BC75" s="258" t="s">
        <v>10</v>
      </c>
      <c r="BD75" s="257" t="s">
        <v>10</v>
      </c>
      <c r="BE75" s="257" t="s">
        <v>10</v>
      </c>
      <c r="BF75" s="258" t="s">
        <v>10</v>
      </c>
      <c r="BG75" s="258">
        <f>'ф 4,2 - разносить'!BA46</f>
        <v>0</v>
      </c>
      <c r="BH75" s="258" t="e">
        <f>#REF!+#REF!</f>
        <v>#REF!</v>
      </c>
      <c r="BI75" s="258">
        <v>0</v>
      </c>
      <c r="BJ75" s="258">
        <f>'ф 4,2 - разносить'!BB46</f>
        <v>0</v>
      </c>
      <c r="BK75" s="259" t="s">
        <v>10</v>
      </c>
      <c r="BL75" s="259" t="s">
        <v>10</v>
      </c>
      <c r="BM75" s="127" t="e">
        <f>#REF!+#REF!</f>
        <v>#REF!</v>
      </c>
      <c r="BN75" s="213" t="s">
        <v>56</v>
      </c>
      <c r="BO75" s="214" t="s">
        <v>358</v>
      </c>
      <c r="BP75" s="214" t="s">
        <v>206</v>
      </c>
      <c r="BQ75" s="257">
        <v>2163.15</v>
      </c>
      <c r="BR75" s="258" t="s">
        <v>10</v>
      </c>
      <c r="BS75" s="258" t="s">
        <v>10</v>
      </c>
      <c r="BT75" s="257" t="s">
        <v>10</v>
      </c>
      <c r="BU75" s="257" t="s">
        <v>10</v>
      </c>
      <c r="BV75" s="258" t="s">
        <v>10</v>
      </c>
      <c r="BW75" s="258">
        <f>'ф 4,2 - разносить'!BD46</f>
        <v>2163.15</v>
      </c>
      <c r="BX75" s="258" t="e">
        <f>#REF!+#REF!</f>
        <v>#REF!</v>
      </c>
      <c r="BY75" s="258">
        <v>0</v>
      </c>
      <c r="BZ75" s="258">
        <f>'ф 4,2 - разносить'!BE46</f>
        <v>0</v>
      </c>
      <c r="CA75" s="259" t="s">
        <v>10</v>
      </c>
      <c r="CB75" s="259" t="s">
        <v>10</v>
      </c>
      <c r="CC75" s="127" t="e">
        <f>#REF!+#REF!</f>
        <v>#REF!</v>
      </c>
      <c r="CD75" s="213" t="s">
        <v>56</v>
      </c>
      <c r="CE75" s="214" t="s">
        <v>358</v>
      </c>
      <c r="CF75" s="214" t="s">
        <v>206</v>
      </c>
      <c r="CG75" s="257">
        <v>0</v>
      </c>
      <c r="CH75" s="258" t="s">
        <v>10</v>
      </c>
      <c r="CI75" s="258" t="s">
        <v>10</v>
      </c>
      <c r="CJ75" s="257" t="s">
        <v>10</v>
      </c>
      <c r="CK75" s="257" t="s">
        <v>10</v>
      </c>
      <c r="CL75" s="258" t="s">
        <v>10</v>
      </c>
      <c r="CM75" s="258">
        <f>'ф 4,2 - разносить'!BJ46</f>
        <v>0</v>
      </c>
      <c r="CN75" s="258" t="e">
        <f>#REF!+#REF!</f>
        <v>#REF!</v>
      </c>
      <c r="CO75" s="258">
        <v>0</v>
      </c>
      <c r="CP75" s="258">
        <f>'ф 4,2 - разносить'!BK46</f>
        <v>0</v>
      </c>
      <c r="CQ75" s="259" t="s">
        <v>10</v>
      </c>
      <c r="CR75" s="259" t="s">
        <v>10</v>
      </c>
      <c r="CS75" s="127" t="e">
        <f>#REF!+#REF!</f>
        <v>#REF!</v>
      </c>
      <c r="CT75" s="213" t="s">
        <v>56</v>
      </c>
      <c r="CU75" s="214" t="s">
        <v>358</v>
      </c>
      <c r="CV75" s="214" t="s">
        <v>206</v>
      </c>
      <c r="CW75" s="257">
        <v>62028.9</v>
      </c>
      <c r="CX75" s="258" t="s">
        <v>10</v>
      </c>
      <c r="CY75" s="258" t="s">
        <v>10</v>
      </c>
      <c r="CZ75" s="257" t="s">
        <v>10</v>
      </c>
      <c r="DA75" s="257" t="s">
        <v>10</v>
      </c>
      <c r="DB75" s="258" t="s">
        <v>10</v>
      </c>
      <c r="DC75" s="258">
        <f>'ф 4,2 - разносить'!BG46</f>
        <v>62028.9</v>
      </c>
      <c r="DD75" s="258">
        <f>'ф 4,2 - разносить'!DJ46</f>
        <v>0</v>
      </c>
      <c r="DE75" s="258">
        <v>0</v>
      </c>
      <c r="DF75" s="259">
        <f>'ф 4,2 - разносить'!BH46</f>
        <v>0</v>
      </c>
      <c r="DG75" s="259" t="s">
        <v>10</v>
      </c>
      <c r="DH75" s="259" t="s">
        <v>10</v>
      </c>
      <c r="DI75" s="127" t="e">
        <f>#REF!+#REF!</f>
        <v>#REF!</v>
      </c>
      <c r="DJ75" s="213" t="s">
        <v>56</v>
      </c>
      <c r="DK75" s="214" t="s">
        <v>358</v>
      </c>
      <c r="DL75" s="214" t="s">
        <v>206</v>
      </c>
      <c r="DM75" s="257">
        <v>1300.53</v>
      </c>
      <c r="DN75" s="258" t="s">
        <v>10</v>
      </c>
      <c r="DO75" s="258" t="s">
        <v>10</v>
      </c>
      <c r="DP75" s="257" t="s">
        <v>10</v>
      </c>
      <c r="DQ75" s="257" t="s">
        <v>10</v>
      </c>
      <c r="DR75" s="258" t="s">
        <v>10</v>
      </c>
      <c r="DS75" s="258">
        <f>'ф 4,2 - разносить'!BM46</f>
        <v>1300.53</v>
      </c>
      <c r="DT75" s="258"/>
      <c r="DU75" s="258">
        <v>0</v>
      </c>
      <c r="DV75" s="259">
        <f>'ф 4,2 - разносить'!BN46</f>
        <v>0</v>
      </c>
      <c r="DW75" s="260" t="s">
        <v>10</v>
      </c>
      <c r="DX75" s="260" t="s">
        <v>10</v>
      </c>
      <c r="DY75" s="139" t="e">
        <f>#REF!+#REF!</f>
        <v>#REF!</v>
      </c>
      <c r="DZ75" s="213" t="s">
        <v>56</v>
      </c>
      <c r="EA75" s="214" t="s">
        <v>358</v>
      </c>
      <c r="EB75" s="214" t="s">
        <v>206</v>
      </c>
      <c r="EC75" s="257"/>
      <c r="ED75" s="258" t="s">
        <v>10</v>
      </c>
      <c r="EE75" s="258" t="s">
        <v>10</v>
      </c>
      <c r="EF75" s="257" t="s">
        <v>10</v>
      </c>
      <c r="EG75" s="257" t="s">
        <v>10</v>
      </c>
      <c r="EH75" s="258" t="s">
        <v>10</v>
      </c>
      <c r="EI75" s="258">
        <f>'ф 4,2 - разносить'!CK46</f>
        <v>0</v>
      </c>
      <c r="EJ75" s="258">
        <f>'ф 4,2 - разносить'!CL46</f>
        <v>0</v>
      </c>
      <c r="EK75" s="258">
        <v>0</v>
      </c>
      <c r="EL75" s="255">
        <f>'ф 4,2 - разносить'!CL46</f>
        <v>0</v>
      </c>
      <c r="EM75" s="260" t="s">
        <v>10</v>
      </c>
      <c r="EN75" s="260" t="s">
        <v>10</v>
      </c>
      <c r="EO75" s="213" t="s">
        <v>56</v>
      </c>
      <c r="EP75" s="214" t="s">
        <v>358</v>
      </c>
      <c r="EQ75" s="214" t="s">
        <v>206</v>
      </c>
      <c r="ER75" s="257"/>
      <c r="ES75" s="258" t="s">
        <v>10</v>
      </c>
      <c r="ET75" s="258" t="s">
        <v>10</v>
      </c>
      <c r="EU75" s="257" t="s">
        <v>10</v>
      </c>
      <c r="EV75" s="257" t="s">
        <v>10</v>
      </c>
      <c r="EW75" s="258" t="s">
        <v>10</v>
      </c>
      <c r="EX75" s="258">
        <f>'ф 4,2 - разносить'!CN46</f>
        <v>0</v>
      </c>
      <c r="EY75" s="258">
        <f>'ф 4,2 - разносить'!DA46</f>
        <v>0</v>
      </c>
      <c r="EZ75" s="258">
        <v>0</v>
      </c>
      <c r="FA75" s="258">
        <f>'ф 4,2 - разносить'!CO46</f>
        <v>0</v>
      </c>
      <c r="FB75" s="260" t="s">
        <v>10</v>
      </c>
      <c r="FC75" s="260" t="s">
        <v>10</v>
      </c>
      <c r="FD75" s="213" t="s">
        <v>56</v>
      </c>
      <c r="FE75" s="214" t="s">
        <v>358</v>
      </c>
      <c r="FF75" s="214" t="s">
        <v>206</v>
      </c>
      <c r="FG75" s="257">
        <v>0</v>
      </c>
      <c r="FH75" s="258" t="s">
        <v>10</v>
      </c>
      <c r="FI75" s="258" t="s">
        <v>10</v>
      </c>
      <c r="FJ75" s="257" t="s">
        <v>10</v>
      </c>
      <c r="FK75" s="257" t="s">
        <v>10</v>
      </c>
      <c r="FL75" s="258" t="s">
        <v>10</v>
      </c>
      <c r="FM75" s="258">
        <f>'ф 4,2 - разносить'!CZ46</f>
        <v>0</v>
      </c>
      <c r="FN75" s="258">
        <f>'ф 4,2 - разносить'!DM46</f>
        <v>0</v>
      </c>
      <c r="FO75" s="258">
        <v>0</v>
      </c>
      <c r="FP75" s="258">
        <f>'ф 4,2 - разносить'!DA46</f>
        <v>0</v>
      </c>
      <c r="FQ75" s="260" t="s">
        <v>10</v>
      </c>
      <c r="FR75" s="260" t="s">
        <v>10</v>
      </c>
      <c r="FS75" s="213" t="s">
        <v>56</v>
      </c>
      <c r="FT75" s="214" t="s">
        <v>358</v>
      </c>
      <c r="FU75" s="214" t="s">
        <v>206</v>
      </c>
      <c r="FV75" s="257">
        <v>91854.17</v>
      </c>
      <c r="FW75" s="258" t="s">
        <v>10</v>
      </c>
      <c r="FX75" s="258" t="s">
        <v>10</v>
      </c>
      <c r="FY75" s="257" t="s">
        <v>10</v>
      </c>
      <c r="FZ75" s="257" t="s">
        <v>10</v>
      </c>
      <c r="GA75" s="258" t="s">
        <v>10</v>
      </c>
      <c r="GB75" s="258">
        <f>'ф 4,2 - разносить'!CH46</f>
        <v>91854.17000000001</v>
      </c>
      <c r="GC75" s="258">
        <v>0</v>
      </c>
      <c r="GD75" s="258">
        <f>'ф 4,2 - разносить'!CI46</f>
        <v>0</v>
      </c>
      <c r="GE75" s="260" t="s">
        <v>10</v>
      </c>
      <c r="GF75" s="260" t="s">
        <v>10</v>
      </c>
    </row>
    <row r="76" spans="1:188" ht="15.75" customHeight="1">
      <c r="A76" s="213" t="s">
        <v>216</v>
      </c>
      <c r="B76" s="214" t="s">
        <v>359</v>
      </c>
      <c r="C76" s="214" t="s">
        <v>213</v>
      </c>
      <c r="D76" s="269">
        <f>U76+AK76+BA76+BQ76+CG76+CW76+DM76+EC76+ER76+FG76+FV76</f>
        <v>0</v>
      </c>
      <c r="E76" s="272" t="s">
        <v>10</v>
      </c>
      <c r="F76" s="272" t="s">
        <v>10</v>
      </c>
      <c r="G76" s="263" t="s">
        <v>10</v>
      </c>
      <c r="H76" s="263" t="s">
        <v>10</v>
      </c>
      <c r="I76" s="272" t="s">
        <v>10</v>
      </c>
      <c r="J76" s="269">
        <f>AA76+AQ76+BG76+BW76+CM76+DC76+DS76+EI76+EX76+FM76+GB76</f>
        <v>0</v>
      </c>
      <c r="K76" s="269" t="e">
        <f>AB76+AR76+BH76+BX76+CN76+DD76+DT76+EJ76+EY76+FN76+#REF!</f>
        <v>#REF!</v>
      </c>
      <c r="L76" s="269">
        <f>AD76+AT76+BJ76+BZ76+CP76+DF76+DV76+EL76+FA76+FP76+GC76</f>
        <v>0</v>
      </c>
      <c r="M76" s="269">
        <f t="shared" si="6"/>
        <v>0</v>
      </c>
      <c r="N76" s="273" t="s">
        <v>10</v>
      </c>
      <c r="O76" s="273" t="s">
        <v>10</v>
      </c>
      <c r="P76" s="127" t="e">
        <f>#REF!+#REF!</f>
        <v>#REF!</v>
      </c>
      <c r="Q76" s="127"/>
      <c r="R76" s="213" t="s">
        <v>216</v>
      </c>
      <c r="S76" s="214" t="s">
        <v>359</v>
      </c>
      <c r="T76" s="214" t="s">
        <v>213</v>
      </c>
      <c r="U76" s="257">
        <f>U77+U78</f>
        <v>0</v>
      </c>
      <c r="V76" s="258" t="s">
        <v>10</v>
      </c>
      <c r="W76" s="258" t="s">
        <v>10</v>
      </c>
      <c r="X76" s="258" t="s">
        <v>10</v>
      </c>
      <c r="Y76" s="258" t="s">
        <v>10</v>
      </c>
      <c r="Z76" s="258" t="s">
        <v>10</v>
      </c>
      <c r="AA76" s="257">
        <f>AA77+AA78</f>
        <v>0</v>
      </c>
      <c r="AB76" s="257" t="e">
        <f>AB77+AB78</f>
        <v>#REF!</v>
      </c>
      <c r="AC76" s="257">
        <v>0</v>
      </c>
      <c r="AD76" s="257">
        <f>AD77+AD78</f>
        <v>0</v>
      </c>
      <c r="AE76" s="259" t="s">
        <v>10</v>
      </c>
      <c r="AF76" s="259" t="s">
        <v>10</v>
      </c>
      <c r="AG76" s="127" t="e">
        <f>#REF!+#REF!</f>
        <v>#REF!</v>
      </c>
      <c r="AH76" s="213" t="s">
        <v>216</v>
      </c>
      <c r="AI76" s="214" t="s">
        <v>359</v>
      </c>
      <c r="AJ76" s="214" t="s">
        <v>213</v>
      </c>
      <c r="AK76" s="257">
        <f>AK77+AK78</f>
        <v>0</v>
      </c>
      <c r="AL76" s="258" t="s">
        <v>10</v>
      </c>
      <c r="AM76" s="258" t="s">
        <v>10</v>
      </c>
      <c r="AN76" s="257" t="s">
        <v>10</v>
      </c>
      <c r="AO76" s="257" t="s">
        <v>10</v>
      </c>
      <c r="AP76" s="258" t="s">
        <v>10</v>
      </c>
      <c r="AQ76" s="257">
        <f>AQ77+AQ78</f>
        <v>0</v>
      </c>
      <c r="AR76" s="257">
        <f>AR77+AR78</f>
        <v>0</v>
      </c>
      <c r="AS76" s="257">
        <v>0</v>
      </c>
      <c r="AT76" s="257">
        <f>AT77+AT78</f>
        <v>0</v>
      </c>
      <c r="AU76" s="259" t="s">
        <v>10</v>
      </c>
      <c r="AV76" s="259" t="s">
        <v>10</v>
      </c>
      <c r="AW76" s="127" t="e">
        <f>#REF!+#REF!</f>
        <v>#REF!</v>
      </c>
      <c r="AX76" s="213" t="s">
        <v>216</v>
      </c>
      <c r="AY76" s="214" t="s">
        <v>359</v>
      </c>
      <c r="AZ76" s="214" t="s">
        <v>213</v>
      </c>
      <c r="BA76" s="257">
        <f>BA77+BA78</f>
        <v>0</v>
      </c>
      <c r="BB76" s="258" t="s">
        <v>10</v>
      </c>
      <c r="BC76" s="258" t="s">
        <v>10</v>
      </c>
      <c r="BD76" s="257" t="s">
        <v>10</v>
      </c>
      <c r="BE76" s="257" t="s">
        <v>10</v>
      </c>
      <c r="BF76" s="258" t="s">
        <v>10</v>
      </c>
      <c r="BG76" s="257">
        <f>BG77+BG78</f>
        <v>0</v>
      </c>
      <c r="BH76" s="257" t="e">
        <f>BH77+BH78</f>
        <v>#REF!</v>
      </c>
      <c r="BI76" s="257">
        <v>0</v>
      </c>
      <c r="BJ76" s="257">
        <f>BJ77+BJ78</f>
        <v>0</v>
      </c>
      <c r="BK76" s="259" t="s">
        <v>10</v>
      </c>
      <c r="BL76" s="259" t="s">
        <v>10</v>
      </c>
      <c r="BM76" s="127" t="e">
        <f>#REF!+#REF!</f>
        <v>#REF!</v>
      </c>
      <c r="BN76" s="213" t="s">
        <v>216</v>
      </c>
      <c r="BO76" s="214" t="s">
        <v>359</v>
      </c>
      <c r="BP76" s="214" t="s">
        <v>213</v>
      </c>
      <c r="BQ76" s="257">
        <f>BQ77+BQ78</f>
        <v>0</v>
      </c>
      <c r="BR76" s="258" t="s">
        <v>10</v>
      </c>
      <c r="BS76" s="258" t="s">
        <v>10</v>
      </c>
      <c r="BT76" s="257" t="s">
        <v>10</v>
      </c>
      <c r="BU76" s="257" t="s">
        <v>10</v>
      </c>
      <c r="BV76" s="258" t="s">
        <v>10</v>
      </c>
      <c r="BW76" s="257">
        <f>BW77+BW78</f>
        <v>0</v>
      </c>
      <c r="BX76" s="257" t="e">
        <f>BX77+BX78</f>
        <v>#REF!</v>
      </c>
      <c r="BY76" s="257">
        <v>0</v>
      </c>
      <c r="BZ76" s="257">
        <f>BZ77+BZ78</f>
        <v>0</v>
      </c>
      <c r="CA76" s="259" t="s">
        <v>10</v>
      </c>
      <c r="CB76" s="259" t="s">
        <v>10</v>
      </c>
      <c r="CC76" s="127" t="e">
        <f>#REF!+#REF!</f>
        <v>#REF!</v>
      </c>
      <c r="CD76" s="213" t="s">
        <v>216</v>
      </c>
      <c r="CE76" s="214" t="s">
        <v>359</v>
      </c>
      <c r="CF76" s="214" t="s">
        <v>213</v>
      </c>
      <c r="CG76" s="257">
        <v>0</v>
      </c>
      <c r="CH76" s="258" t="s">
        <v>10</v>
      </c>
      <c r="CI76" s="258" t="s">
        <v>10</v>
      </c>
      <c r="CJ76" s="257" t="s">
        <v>10</v>
      </c>
      <c r="CK76" s="257" t="s">
        <v>10</v>
      </c>
      <c r="CL76" s="258" t="s">
        <v>10</v>
      </c>
      <c r="CM76" s="257">
        <f>CM77+CM78</f>
        <v>0</v>
      </c>
      <c r="CN76" s="257" t="e">
        <f>CN77+CN78</f>
        <v>#REF!</v>
      </c>
      <c r="CO76" s="257">
        <v>0</v>
      </c>
      <c r="CP76" s="257">
        <f>CP77+CP78</f>
        <v>0</v>
      </c>
      <c r="CQ76" s="259" t="s">
        <v>10</v>
      </c>
      <c r="CR76" s="259" t="s">
        <v>10</v>
      </c>
      <c r="CS76" s="127" t="e">
        <f>#REF!+#REF!</f>
        <v>#REF!</v>
      </c>
      <c r="CT76" s="213" t="s">
        <v>216</v>
      </c>
      <c r="CU76" s="214" t="s">
        <v>359</v>
      </c>
      <c r="CV76" s="214" t="s">
        <v>213</v>
      </c>
      <c r="CW76" s="257">
        <f>CW77+CW78</f>
        <v>0</v>
      </c>
      <c r="CX76" s="258" t="s">
        <v>10</v>
      </c>
      <c r="CY76" s="258" t="s">
        <v>10</v>
      </c>
      <c r="CZ76" s="257" t="s">
        <v>10</v>
      </c>
      <c r="DA76" s="257" t="s">
        <v>10</v>
      </c>
      <c r="DB76" s="258" t="s">
        <v>10</v>
      </c>
      <c r="DC76" s="257">
        <f>DC77+DC78</f>
        <v>0</v>
      </c>
      <c r="DD76" s="257">
        <f>DD77+DD78</f>
        <v>0</v>
      </c>
      <c r="DE76" s="257">
        <v>0</v>
      </c>
      <c r="DF76" s="257">
        <f>DF77+DF78</f>
        <v>0</v>
      </c>
      <c r="DG76" s="259" t="s">
        <v>10</v>
      </c>
      <c r="DH76" s="259" t="s">
        <v>10</v>
      </c>
      <c r="DI76" s="127" t="e">
        <f>#REF!+#REF!</f>
        <v>#REF!</v>
      </c>
      <c r="DJ76" s="213" t="s">
        <v>216</v>
      </c>
      <c r="DK76" s="214" t="s">
        <v>359</v>
      </c>
      <c r="DL76" s="214" t="s">
        <v>213</v>
      </c>
      <c r="DM76" s="257">
        <f>DM77+DM78</f>
        <v>0</v>
      </c>
      <c r="DN76" s="258" t="s">
        <v>10</v>
      </c>
      <c r="DO76" s="258" t="s">
        <v>10</v>
      </c>
      <c r="DP76" s="257" t="s">
        <v>10</v>
      </c>
      <c r="DQ76" s="257" t="s">
        <v>10</v>
      </c>
      <c r="DR76" s="258" t="s">
        <v>10</v>
      </c>
      <c r="DS76" s="257">
        <f>DS77+DS78</f>
        <v>0</v>
      </c>
      <c r="DT76" s="257">
        <f>DT77+DT78</f>
        <v>0</v>
      </c>
      <c r="DU76" s="257">
        <v>0</v>
      </c>
      <c r="DV76" s="257">
        <f>DV77+DV78</f>
        <v>0</v>
      </c>
      <c r="DW76" s="260" t="s">
        <v>10</v>
      </c>
      <c r="DX76" s="260" t="s">
        <v>10</v>
      </c>
      <c r="DY76" s="139" t="e">
        <f>#REF!+#REF!</f>
        <v>#REF!</v>
      </c>
      <c r="DZ76" s="213" t="s">
        <v>216</v>
      </c>
      <c r="EA76" s="214" t="s">
        <v>359</v>
      </c>
      <c r="EB76" s="214" t="s">
        <v>213</v>
      </c>
      <c r="EC76" s="257">
        <f>EC77+EC78</f>
        <v>0</v>
      </c>
      <c r="ED76" s="258" t="s">
        <v>10</v>
      </c>
      <c r="EE76" s="258" t="s">
        <v>10</v>
      </c>
      <c r="EF76" s="257" t="s">
        <v>10</v>
      </c>
      <c r="EG76" s="257" t="s">
        <v>10</v>
      </c>
      <c r="EH76" s="258" t="s">
        <v>10</v>
      </c>
      <c r="EI76" s="257">
        <f>EI77+EI78</f>
        <v>0</v>
      </c>
      <c r="EJ76" s="257">
        <f>EJ77+EJ78</f>
        <v>0</v>
      </c>
      <c r="EK76" s="257">
        <v>0</v>
      </c>
      <c r="EL76" s="257">
        <f>EL77+EL78</f>
        <v>0</v>
      </c>
      <c r="EM76" s="260" t="s">
        <v>10</v>
      </c>
      <c r="EN76" s="260" t="s">
        <v>10</v>
      </c>
      <c r="EO76" s="213" t="s">
        <v>216</v>
      </c>
      <c r="EP76" s="214" t="s">
        <v>359</v>
      </c>
      <c r="EQ76" s="214" t="s">
        <v>213</v>
      </c>
      <c r="ER76" s="257">
        <f>ER77+ER78</f>
        <v>0</v>
      </c>
      <c r="ES76" s="258" t="s">
        <v>10</v>
      </c>
      <c r="ET76" s="258" t="s">
        <v>10</v>
      </c>
      <c r="EU76" s="257" t="s">
        <v>10</v>
      </c>
      <c r="EV76" s="257" t="s">
        <v>10</v>
      </c>
      <c r="EW76" s="258" t="s">
        <v>10</v>
      </c>
      <c r="EX76" s="257">
        <f>EX77+EX78</f>
        <v>0</v>
      </c>
      <c r="EY76" s="257">
        <f>EY77+EY78</f>
        <v>0</v>
      </c>
      <c r="EZ76" s="257">
        <v>0</v>
      </c>
      <c r="FA76" s="257">
        <f>FA77+FA78</f>
        <v>0</v>
      </c>
      <c r="FB76" s="260" t="s">
        <v>10</v>
      </c>
      <c r="FC76" s="260" t="s">
        <v>10</v>
      </c>
      <c r="FD76" s="213" t="s">
        <v>216</v>
      </c>
      <c r="FE76" s="214" t="s">
        <v>359</v>
      </c>
      <c r="FF76" s="214" t="s">
        <v>213</v>
      </c>
      <c r="FG76" s="257">
        <f>FG77+FG78</f>
        <v>0</v>
      </c>
      <c r="FH76" s="258" t="s">
        <v>10</v>
      </c>
      <c r="FI76" s="258" t="s">
        <v>10</v>
      </c>
      <c r="FJ76" s="257" t="s">
        <v>10</v>
      </c>
      <c r="FK76" s="257" t="s">
        <v>10</v>
      </c>
      <c r="FL76" s="258" t="s">
        <v>10</v>
      </c>
      <c r="FM76" s="257">
        <f>FM77+FM78</f>
        <v>0</v>
      </c>
      <c r="FN76" s="257">
        <f>FN77+FN78</f>
        <v>0</v>
      </c>
      <c r="FO76" s="257">
        <v>0</v>
      </c>
      <c r="FP76" s="257">
        <f>FP77+FP78</f>
        <v>0</v>
      </c>
      <c r="FQ76" s="260" t="s">
        <v>10</v>
      </c>
      <c r="FR76" s="260" t="s">
        <v>10</v>
      </c>
      <c r="FS76" s="213" t="s">
        <v>216</v>
      </c>
      <c r="FT76" s="214" t="s">
        <v>359</v>
      </c>
      <c r="FU76" s="214" t="s">
        <v>213</v>
      </c>
      <c r="FV76" s="257">
        <f>FV77+FV78</f>
        <v>0</v>
      </c>
      <c r="FW76" s="258" t="s">
        <v>10</v>
      </c>
      <c r="FX76" s="258" t="s">
        <v>10</v>
      </c>
      <c r="FY76" s="257" t="s">
        <v>10</v>
      </c>
      <c r="FZ76" s="257" t="s">
        <v>10</v>
      </c>
      <c r="GA76" s="258" t="s">
        <v>10</v>
      </c>
      <c r="GB76" s="257">
        <f>GB77+GB78</f>
        <v>0</v>
      </c>
      <c r="GC76" s="257">
        <v>0</v>
      </c>
      <c r="GD76" s="257">
        <v>0</v>
      </c>
      <c r="GE76" s="260" t="s">
        <v>10</v>
      </c>
      <c r="GF76" s="260" t="s">
        <v>10</v>
      </c>
    </row>
    <row r="77" spans="1:188" ht="13.5" customHeight="1">
      <c r="A77" s="207" t="s">
        <v>360</v>
      </c>
      <c r="B77" s="205" t="s">
        <v>361</v>
      </c>
      <c r="C77" s="205" t="s">
        <v>212</v>
      </c>
      <c r="D77" s="269">
        <f>U77+AK77+BA77+BQ77+CG77+CW77+DM77+EC77+ER77+FG77+FV77</f>
        <v>0</v>
      </c>
      <c r="E77" s="270" t="s">
        <v>10</v>
      </c>
      <c r="F77" s="270" t="s">
        <v>10</v>
      </c>
      <c r="G77" s="269" t="s">
        <v>10</v>
      </c>
      <c r="H77" s="269" t="s">
        <v>10</v>
      </c>
      <c r="I77" s="270" t="s">
        <v>10</v>
      </c>
      <c r="J77" s="269">
        <f>AA77+AQ77+BG77+BW77+CM77+DC77+DS77+EI77+EX77+FM77+GB77</f>
        <v>0</v>
      </c>
      <c r="K77" s="269" t="e">
        <f>AB77+AR77+BH77+BX77+CN77+DD77+DT77+EJ77+EY77+FN77+#REF!</f>
        <v>#REF!</v>
      </c>
      <c r="L77" s="269">
        <f>AD77+AT77+BJ77+BZ77+CP77+DF77+DV77+EL77+FA77+FP77+GC77</f>
        <v>0</v>
      </c>
      <c r="M77" s="269">
        <f t="shared" si="6"/>
        <v>0</v>
      </c>
      <c r="N77" s="271" t="s">
        <v>10</v>
      </c>
      <c r="O77" s="271" t="s">
        <v>10</v>
      </c>
      <c r="P77" s="127" t="e">
        <f>#REF!+#REF!</f>
        <v>#REF!</v>
      </c>
      <c r="Q77" s="127"/>
      <c r="R77" s="207" t="s">
        <v>360</v>
      </c>
      <c r="S77" s="205" t="s">
        <v>361</v>
      </c>
      <c r="T77" s="205" t="s">
        <v>212</v>
      </c>
      <c r="U77" s="254">
        <v>0</v>
      </c>
      <c r="V77" s="255" t="s">
        <v>10</v>
      </c>
      <c r="W77" s="255" t="s">
        <v>10</v>
      </c>
      <c r="X77" s="255" t="s">
        <v>10</v>
      </c>
      <c r="Y77" s="255" t="s">
        <v>10</v>
      </c>
      <c r="Z77" s="255" t="s">
        <v>10</v>
      </c>
      <c r="AA77" s="255">
        <f>'ф 4,2 - разносить'!AC48</f>
        <v>0</v>
      </c>
      <c r="AB77" s="255" t="e">
        <f>#REF!+#REF!</f>
        <v>#REF!</v>
      </c>
      <c r="AC77" s="255">
        <v>0</v>
      </c>
      <c r="AD77" s="255">
        <f>'ф 4,2 - разносить'!AD48</f>
        <v>0</v>
      </c>
      <c r="AE77" s="256" t="s">
        <v>10</v>
      </c>
      <c r="AF77" s="256" t="s">
        <v>10</v>
      </c>
      <c r="AG77" s="127" t="e">
        <f>#REF!+#REF!</f>
        <v>#REF!</v>
      </c>
      <c r="AH77" s="207" t="s">
        <v>360</v>
      </c>
      <c r="AI77" s="205" t="s">
        <v>361</v>
      </c>
      <c r="AJ77" s="205" t="s">
        <v>212</v>
      </c>
      <c r="AK77" s="254">
        <v>0</v>
      </c>
      <c r="AL77" s="255" t="s">
        <v>10</v>
      </c>
      <c r="AM77" s="255" t="s">
        <v>10</v>
      </c>
      <c r="AN77" s="254" t="s">
        <v>10</v>
      </c>
      <c r="AO77" s="254" t="s">
        <v>10</v>
      </c>
      <c r="AP77" s="255" t="s">
        <v>10</v>
      </c>
      <c r="AQ77" s="255">
        <f>'ф 4,2 - разносить'!AX48</f>
        <v>0</v>
      </c>
      <c r="AR77" s="255">
        <f>'ф 4,2 - разносить'!AY48</f>
        <v>0</v>
      </c>
      <c r="AS77" s="255">
        <v>0</v>
      </c>
      <c r="AT77" s="255">
        <f>'ф 4,2 - разносить'!AY48</f>
        <v>0</v>
      </c>
      <c r="AU77" s="256" t="s">
        <v>10</v>
      </c>
      <c r="AV77" s="256" t="s">
        <v>10</v>
      </c>
      <c r="AW77" s="127" t="e">
        <f>#REF!+#REF!</f>
        <v>#REF!</v>
      </c>
      <c r="AX77" s="207" t="s">
        <v>360</v>
      </c>
      <c r="AY77" s="205" t="s">
        <v>361</v>
      </c>
      <c r="AZ77" s="205" t="s">
        <v>212</v>
      </c>
      <c r="BA77" s="254">
        <v>0</v>
      </c>
      <c r="BB77" s="255" t="s">
        <v>10</v>
      </c>
      <c r="BC77" s="255" t="s">
        <v>10</v>
      </c>
      <c r="BD77" s="254" t="s">
        <v>10</v>
      </c>
      <c r="BE77" s="254" t="s">
        <v>10</v>
      </c>
      <c r="BF77" s="255" t="s">
        <v>10</v>
      </c>
      <c r="BG77" s="255">
        <f>'ф 4,2 - разносить'!BA48</f>
        <v>0</v>
      </c>
      <c r="BH77" s="255" t="e">
        <f>#REF!+#REF!</f>
        <v>#REF!</v>
      </c>
      <c r="BI77" s="255">
        <v>0</v>
      </c>
      <c r="BJ77" s="255">
        <f>'ф 4,2 - разносить'!BB48</f>
        <v>0</v>
      </c>
      <c r="BK77" s="256" t="s">
        <v>10</v>
      </c>
      <c r="BL77" s="256" t="s">
        <v>10</v>
      </c>
      <c r="BM77" s="127" t="e">
        <f>#REF!+#REF!</f>
        <v>#REF!</v>
      </c>
      <c r="BN77" s="207" t="s">
        <v>360</v>
      </c>
      <c r="BO77" s="205" t="s">
        <v>361</v>
      </c>
      <c r="BP77" s="205" t="s">
        <v>212</v>
      </c>
      <c r="BQ77" s="254">
        <v>0</v>
      </c>
      <c r="BR77" s="255" t="s">
        <v>10</v>
      </c>
      <c r="BS77" s="255" t="s">
        <v>10</v>
      </c>
      <c r="BT77" s="254" t="s">
        <v>10</v>
      </c>
      <c r="BU77" s="254" t="s">
        <v>10</v>
      </c>
      <c r="BV77" s="255" t="s">
        <v>10</v>
      </c>
      <c r="BW77" s="255">
        <f>'ф 4,2 - разносить'!BD48</f>
        <v>0</v>
      </c>
      <c r="BX77" s="255" t="e">
        <f>#REF!+#REF!</f>
        <v>#REF!</v>
      </c>
      <c r="BY77" s="255">
        <v>0</v>
      </c>
      <c r="BZ77" s="255">
        <f>'ф 4,2 - разносить'!BE48</f>
        <v>0</v>
      </c>
      <c r="CA77" s="256" t="s">
        <v>10</v>
      </c>
      <c r="CB77" s="256" t="s">
        <v>10</v>
      </c>
      <c r="CC77" s="127" t="e">
        <f>#REF!+#REF!</f>
        <v>#REF!</v>
      </c>
      <c r="CD77" s="207" t="s">
        <v>360</v>
      </c>
      <c r="CE77" s="205" t="s">
        <v>361</v>
      </c>
      <c r="CF77" s="205" t="s">
        <v>212</v>
      </c>
      <c r="CG77" s="254">
        <v>0</v>
      </c>
      <c r="CH77" s="255" t="s">
        <v>10</v>
      </c>
      <c r="CI77" s="255" t="s">
        <v>10</v>
      </c>
      <c r="CJ77" s="254" t="s">
        <v>10</v>
      </c>
      <c r="CK77" s="254" t="s">
        <v>10</v>
      </c>
      <c r="CL77" s="255" t="s">
        <v>10</v>
      </c>
      <c r="CM77" s="255">
        <f>'ф 4,2 - разносить'!BJ48</f>
        <v>0</v>
      </c>
      <c r="CN77" s="255" t="e">
        <f>#REF!+#REF!</f>
        <v>#REF!</v>
      </c>
      <c r="CO77" s="255">
        <v>0</v>
      </c>
      <c r="CP77" s="255">
        <f>'ф 4,2 - разносить'!BK48</f>
        <v>0</v>
      </c>
      <c r="CQ77" s="256" t="s">
        <v>10</v>
      </c>
      <c r="CR77" s="256" t="s">
        <v>10</v>
      </c>
      <c r="CS77" s="127" t="e">
        <f>#REF!+#REF!</f>
        <v>#REF!</v>
      </c>
      <c r="CT77" s="207" t="s">
        <v>360</v>
      </c>
      <c r="CU77" s="205" t="s">
        <v>361</v>
      </c>
      <c r="CV77" s="205" t="s">
        <v>212</v>
      </c>
      <c r="CW77" s="254">
        <v>0</v>
      </c>
      <c r="CX77" s="255" t="s">
        <v>10</v>
      </c>
      <c r="CY77" s="255" t="s">
        <v>10</v>
      </c>
      <c r="CZ77" s="254" t="s">
        <v>10</v>
      </c>
      <c r="DA77" s="254" t="s">
        <v>10</v>
      </c>
      <c r="DB77" s="255" t="s">
        <v>10</v>
      </c>
      <c r="DC77" s="255">
        <f>'ф 4,2 - разносить'!BG48</f>
        <v>0</v>
      </c>
      <c r="DD77" s="255">
        <f>'ф 4,2 - разносить'!DJ48</f>
        <v>0</v>
      </c>
      <c r="DE77" s="255">
        <v>0</v>
      </c>
      <c r="DF77" s="256">
        <f>'ф 4,2 - разносить'!BH48</f>
        <v>0</v>
      </c>
      <c r="DG77" s="256" t="s">
        <v>10</v>
      </c>
      <c r="DH77" s="256" t="s">
        <v>10</v>
      </c>
      <c r="DI77" s="127" t="e">
        <f>#REF!+#REF!</f>
        <v>#REF!</v>
      </c>
      <c r="DJ77" s="207" t="s">
        <v>360</v>
      </c>
      <c r="DK77" s="205" t="s">
        <v>361</v>
      </c>
      <c r="DL77" s="205" t="s">
        <v>212</v>
      </c>
      <c r="DM77" s="254">
        <v>0</v>
      </c>
      <c r="DN77" s="255" t="s">
        <v>10</v>
      </c>
      <c r="DO77" s="255" t="s">
        <v>10</v>
      </c>
      <c r="DP77" s="254" t="s">
        <v>10</v>
      </c>
      <c r="DQ77" s="254" t="s">
        <v>10</v>
      </c>
      <c r="DR77" s="255" t="s">
        <v>10</v>
      </c>
      <c r="DS77" s="255">
        <f>'ф 4,2 - разносить'!BM48</f>
        <v>0</v>
      </c>
      <c r="DT77" s="255"/>
      <c r="DU77" s="255">
        <v>0</v>
      </c>
      <c r="DV77" s="256">
        <f>'ф 4,2 - разносить'!BN48</f>
        <v>0</v>
      </c>
      <c r="DW77" s="261" t="s">
        <v>10</v>
      </c>
      <c r="DX77" s="261" t="s">
        <v>10</v>
      </c>
      <c r="DY77" s="139" t="e">
        <f>#REF!+#REF!</f>
        <v>#REF!</v>
      </c>
      <c r="DZ77" s="207" t="s">
        <v>360</v>
      </c>
      <c r="EA77" s="205" t="s">
        <v>361</v>
      </c>
      <c r="EB77" s="205" t="s">
        <v>212</v>
      </c>
      <c r="EC77" s="254">
        <v>0</v>
      </c>
      <c r="ED77" s="255" t="s">
        <v>10</v>
      </c>
      <c r="EE77" s="255" t="s">
        <v>10</v>
      </c>
      <c r="EF77" s="254" t="s">
        <v>10</v>
      </c>
      <c r="EG77" s="254" t="s">
        <v>10</v>
      </c>
      <c r="EH77" s="255" t="s">
        <v>10</v>
      </c>
      <c r="EI77" s="255">
        <f>'ф 4,2 - разносить'!DA48</f>
        <v>0</v>
      </c>
      <c r="EJ77" s="255"/>
      <c r="EK77" s="255">
        <v>0</v>
      </c>
      <c r="EL77" s="255">
        <f>'ф 4,2 - разносить'!CL48</f>
        <v>0</v>
      </c>
      <c r="EM77" s="261" t="s">
        <v>10</v>
      </c>
      <c r="EN77" s="261" t="s">
        <v>10</v>
      </c>
      <c r="EO77" s="207" t="s">
        <v>360</v>
      </c>
      <c r="EP77" s="205" t="s">
        <v>361</v>
      </c>
      <c r="EQ77" s="205" t="s">
        <v>212</v>
      </c>
      <c r="ER77" s="254">
        <v>0</v>
      </c>
      <c r="ES77" s="255" t="s">
        <v>10</v>
      </c>
      <c r="ET77" s="255" t="s">
        <v>10</v>
      </c>
      <c r="EU77" s="254" t="s">
        <v>10</v>
      </c>
      <c r="EV77" s="254" t="s">
        <v>10</v>
      </c>
      <c r="EW77" s="255" t="s">
        <v>10</v>
      </c>
      <c r="EX77" s="255">
        <f>'ф 4,2 - разносить'!DM48</f>
        <v>0</v>
      </c>
      <c r="EY77" s="255"/>
      <c r="EZ77" s="255">
        <v>0</v>
      </c>
      <c r="FA77" s="255">
        <f>'ф 4,2 - разносить'!DA48</f>
        <v>0</v>
      </c>
      <c r="FB77" s="261" t="s">
        <v>10</v>
      </c>
      <c r="FC77" s="261" t="s">
        <v>10</v>
      </c>
      <c r="FD77" s="207" t="s">
        <v>360</v>
      </c>
      <c r="FE77" s="205" t="s">
        <v>361</v>
      </c>
      <c r="FF77" s="205" t="s">
        <v>212</v>
      </c>
      <c r="FG77" s="254">
        <v>0</v>
      </c>
      <c r="FH77" s="255" t="s">
        <v>10</v>
      </c>
      <c r="FI77" s="255" t="s">
        <v>10</v>
      </c>
      <c r="FJ77" s="254" t="s">
        <v>10</v>
      </c>
      <c r="FK77" s="254" t="s">
        <v>10</v>
      </c>
      <c r="FL77" s="255" t="s">
        <v>10</v>
      </c>
      <c r="FM77" s="255">
        <f>'ф 4,2 - разносить'!DY48</f>
        <v>0</v>
      </c>
      <c r="FN77" s="255"/>
      <c r="FO77" s="255">
        <v>0</v>
      </c>
      <c r="FP77" s="255">
        <f>'ф 4,2 - разносить'!DM48</f>
        <v>0</v>
      </c>
      <c r="FQ77" s="261" t="s">
        <v>10</v>
      </c>
      <c r="FR77" s="261" t="s">
        <v>10</v>
      </c>
      <c r="FS77" s="207" t="s">
        <v>360</v>
      </c>
      <c r="FT77" s="205" t="s">
        <v>361</v>
      </c>
      <c r="FU77" s="205" t="s">
        <v>212</v>
      </c>
      <c r="FV77" s="254">
        <v>0</v>
      </c>
      <c r="FW77" s="255" t="s">
        <v>10</v>
      </c>
      <c r="FX77" s="255" t="s">
        <v>10</v>
      </c>
      <c r="FY77" s="254" t="s">
        <v>10</v>
      </c>
      <c r="FZ77" s="254" t="s">
        <v>10</v>
      </c>
      <c r="GA77" s="255" t="s">
        <v>10</v>
      </c>
      <c r="GB77" s="255">
        <f>'ф 4,2 - разносить'!EK48</f>
        <v>0</v>
      </c>
      <c r="GC77" s="255">
        <v>0</v>
      </c>
      <c r="GD77" s="255">
        <v>0</v>
      </c>
      <c r="GE77" s="261" t="s">
        <v>10</v>
      </c>
      <c r="GF77" s="261" t="s">
        <v>10</v>
      </c>
    </row>
    <row r="78" spans="1:188" ht="14.25" customHeight="1">
      <c r="A78" s="207" t="s">
        <v>362</v>
      </c>
      <c r="B78" s="205" t="s">
        <v>363</v>
      </c>
      <c r="C78" s="205" t="s">
        <v>214</v>
      </c>
      <c r="D78" s="269">
        <f>U78+AK78+BA78+BQ78+CG78+CW78+DM78+EC78+ER78+FG78+FV78</f>
        <v>0</v>
      </c>
      <c r="E78" s="270" t="s">
        <v>10</v>
      </c>
      <c r="F78" s="270" t="s">
        <v>10</v>
      </c>
      <c r="G78" s="269" t="s">
        <v>10</v>
      </c>
      <c r="H78" s="269" t="s">
        <v>10</v>
      </c>
      <c r="I78" s="270" t="s">
        <v>10</v>
      </c>
      <c r="J78" s="269">
        <f>AA78+AQ78+BG78+BW78+CM78+DC78+DS78+EI78+EX78+FM78+GB78</f>
        <v>0</v>
      </c>
      <c r="K78" s="269" t="e">
        <f>AB78+AR78+BH78+BX78+CN78+DD78+DT78+EJ78+EY78+FN78+#REF!</f>
        <v>#REF!</v>
      </c>
      <c r="L78" s="269">
        <f>AD78+AT78+BJ78+BZ78+CP78+DF78+DV78+EL78+FA78+FP78+GC78</f>
        <v>0</v>
      </c>
      <c r="M78" s="269">
        <f t="shared" si="6"/>
        <v>0</v>
      </c>
      <c r="N78" s="271" t="s">
        <v>10</v>
      </c>
      <c r="O78" s="271" t="s">
        <v>10</v>
      </c>
      <c r="P78" s="127" t="e">
        <f>#REF!+#REF!</f>
        <v>#REF!</v>
      </c>
      <c r="Q78" s="127"/>
      <c r="R78" s="207" t="s">
        <v>362</v>
      </c>
      <c r="S78" s="205" t="s">
        <v>363</v>
      </c>
      <c r="T78" s="205" t="s">
        <v>214</v>
      </c>
      <c r="U78" s="254">
        <v>0</v>
      </c>
      <c r="V78" s="255" t="s">
        <v>10</v>
      </c>
      <c r="W78" s="255" t="s">
        <v>10</v>
      </c>
      <c r="X78" s="255" t="s">
        <v>10</v>
      </c>
      <c r="Y78" s="255" t="s">
        <v>10</v>
      </c>
      <c r="Z78" s="255" t="s">
        <v>10</v>
      </c>
      <c r="AA78" s="255">
        <f>'ф 4,2 - разносить'!AC49</f>
        <v>0</v>
      </c>
      <c r="AB78" s="255" t="e">
        <f>#REF!+#REF!</f>
        <v>#REF!</v>
      </c>
      <c r="AC78" s="255">
        <v>0</v>
      </c>
      <c r="AD78" s="255">
        <f>'ф 4,2 - разносить'!AD49</f>
        <v>0</v>
      </c>
      <c r="AE78" s="256" t="s">
        <v>10</v>
      </c>
      <c r="AF78" s="256" t="s">
        <v>10</v>
      </c>
      <c r="AG78" s="127" t="e">
        <f>#REF!+#REF!</f>
        <v>#REF!</v>
      </c>
      <c r="AH78" s="207" t="s">
        <v>362</v>
      </c>
      <c r="AI78" s="205" t="s">
        <v>363</v>
      </c>
      <c r="AJ78" s="205" t="s">
        <v>214</v>
      </c>
      <c r="AK78" s="254">
        <v>0</v>
      </c>
      <c r="AL78" s="255" t="s">
        <v>10</v>
      </c>
      <c r="AM78" s="255" t="s">
        <v>10</v>
      </c>
      <c r="AN78" s="254" t="s">
        <v>10</v>
      </c>
      <c r="AO78" s="254" t="s">
        <v>10</v>
      </c>
      <c r="AP78" s="255" t="s">
        <v>10</v>
      </c>
      <c r="AQ78" s="255">
        <f>'ф 4,2 - разносить'!AX49</f>
        <v>0</v>
      </c>
      <c r="AR78" s="255">
        <f>'ф 4,2 - разносить'!AY49</f>
        <v>0</v>
      </c>
      <c r="AS78" s="255">
        <v>0</v>
      </c>
      <c r="AT78" s="255">
        <f>'ф 4,2 - разносить'!AY49</f>
        <v>0</v>
      </c>
      <c r="AU78" s="256" t="s">
        <v>10</v>
      </c>
      <c r="AV78" s="256" t="s">
        <v>10</v>
      </c>
      <c r="AW78" s="127" t="e">
        <f>#REF!+#REF!</f>
        <v>#REF!</v>
      </c>
      <c r="AX78" s="207" t="s">
        <v>362</v>
      </c>
      <c r="AY78" s="205" t="s">
        <v>363</v>
      </c>
      <c r="AZ78" s="205" t="s">
        <v>214</v>
      </c>
      <c r="BA78" s="254">
        <v>0</v>
      </c>
      <c r="BB78" s="255" t="s">
        <v>10</v>
      </c>
      <c r="BC78" s="255" t="s">
        <v>10</v>
      </c>
      <c r="BD78" s="254" t="s">
        <v>10</v>
      </c>
      <c r="BE78" s="254" t="s">
        <v>10</v>
      </c>
      <c r="BF78" s="255" t="s">
        <v>10</v>
      </c>
      <c r="BG78" s="255">
        <f>'ф 4,2 - разносить'!BA49</f>
        <v>0</v>
      </c>
      <c r="BH78" s="255" t="e">
        <f>#REF!+#REF!</f>
        <v>#REF!</v>
      </c>
      <c r="BI78" s="255">
        <v>0</v>
      </c>
      <c r="BJ78" s="255">
        <f>'ф 4,2 - разносить'!BB49</f>
        <v>0</v>
      </c>
      <c r="BK78" s="256" t="s">
        <v>10</v>
      </c>
      <c r="BL78" s="256" t="s">
        <v>10</v>
      </c>
      <c r="BM78" s="127" t="e">
        <f>#REF!+#REF!</f>
        <v>#REF!</v>
      </c>
      <c r="BN78" s="207" t="s">
        <v>362</v>
      </c>
      <c r="BO78" s="205" t="s">
        <v>363</v>
      </c>
      <c r="BP78" s="205" t="s">
        <v>214</v>
      </c>
      <c r="BQ78" s="254">
        <v>0</v>
      </c>
      <c r="BR78" s="255" t="s">
        <v>10</v>
      </c>
      <c r="BS78" s="255" t="s">
        <v>10</v>
      </c>
      <c r="BT78" s="254" t="s">
        <v>10</v>
      </c>
      <c r="BU78" s="254" t="s">
        <v>10</v>
      </c>
      <c r="BV78" s="255" t="s">
        <v>10</v>
      </c>
      <c r="BW78" s="255">
        <f>'ф 4,2 - разносить'!BD49</f>
        <v>0</v>
      </c>
      <c r="BX78" s="255" t="e">
        <f>#REF!+#REF!</f>
        <v>#REF!</v>
      </c>
      <c r="BY78" s="255">
        <v>0</v>
      </c>
      <c r="BZ78" s="255">
        <f>'ф 4,2 - разносить'!BE49</f>
        <v>0</v>
      </c>
      <c r="CA78" s="256" t="s">
        <v>10</v>
      </c>
      <c r="CB78" s="256" t="s">
        <v>10</v>
      </c>
      <c r="CC78" s="127" t="e">
        <f>#REF!+#REF!</f>
        <v>#REF!</v>
      </c>
      <c r="CD78" s="207" t="s">
        <v>362</v>
      </c>
      <c r="CE78" s="205" t="s">
        <v>363</v>
      </c>
      <c r="CF78" s="205" t="s">
        <v>214</v>
      </c>
      <c r="CG78" s="254">
        <v>0</v>
      </c>
      <c r="CH78" s="255" t="s">
        <v>10</v>
      </c>
      <c r="CI78" s="255" t="s">
        <v>10</v>
      </c>
      <c r="CJ78" s="254" t="s">
        <v>10</v>
      </c>
      <c r="CK78" s="254" t="s">
        <v>10</v>
      </c>
      <c r="CL78" s="255" t="s">
        <v>10</v>
      </c>
      <c r="CM78" s="255">
        <f>'ф 4,2 - разносить'!BJ49</f>
        <v>0</v>
      </c>
      <c r="CN78" s="255" t="e">
        <f>#REF!+#REF!</f>
        <v>#REF!</v>
      </c>
      <c r="CO78" s="255">
        <v>0</v>
      </c>
      <c r="CP78" s="255">
        <f>'ф 4,2 - разносить'!BK49</f>
        <v>0</v>
      </c>
      <c r="CQ78" s="256" t="s">
        <v>10</v>
      </c>
      <c r="CR78" s="256" t="s">
        <v>10</v>
      </c>
      <c r="CS78" s="127" t="e">
        <f>#REF!+#REF!</f>
        <v>#REF!</v>
      </c>
      <c r="CT78" s="207" t="s">
        <v>362</v>
      </c>
      <c r="CU78" s="205" t="s">
        <v>363</v>
      </c>
      <c r="CV78" s="205" t="s">
        <v>214</v>
      </c>
      <c r="CW78" s="254">
        <v>0</v>
      </c>
      <c r="CX78" s="255" t="s">
        <v>10</v>
      </c>
      <c r="CY78" s="255" t="s">
        <v>10</v>
      </c>
      <c r="CZ78" s="254" t="s">
        <v>10</v>
      </c>
      <c r="DA78" s="254" t="s">
        <v>10</v>
      </c>
      <c r="DB78" s="255" t="s">
        <v>10</v>
      </c>
      <c r="DC78" s="255">
        <f>'ф 4,2 - разносить'!BG49</f>
        <v>0</v>
      </c>
      <c r="DD78" s="255">
        <f>'ф 4,2 - разносить'!DJ49</f>
        <v>0</v>
      </c>
      <c r="DE78" s="255">
        <v>0</v>
      </c>
      <c r="DF78" s="256">
        <f>'ф 4,2 - разносить'!BH49</f>
        <v>0</v>
      </c>
      <c r="DG78" s="256" t="s">
        <v>10</v>
      </c>
      <c r="DH78" s="256" t="s">
        <v>10</v>
      </c>
      <c r="DI78" s="127" t="e">
        <f>#REF!+#REF!</f>
        <v>#REF!</v>
      </c>
      <c r="DJ78" s="207" t="s">
        <v>362</v>
      </c>
      <c r="DK78" s="205" t="s">
        <v>363</v>
      </c>
      <c r="DL78" s="205" t="s">
        <v>214</v>
      </c>
      <c r="DM78" s="254">
        <v>0</v>
      </c>
      <c r="DN78" s="255" t="s">
        <v>10</v>
      </c>
      <c r="DO78" s="255" t="s">
        <v>10</v>
      </c>
      <c r="DP78" s="254" t="s">
        <v>10</v>
      </c>
      <c r="DQ78" s="254" t="s">
        <v>10</v>
      </c>
      <c r="DR78" s="255" t="s">
        <v>10</v>
      </c>
      <c r="DS78" s="255">
        <f>'ф 4,2 - разносить'!BM49</f>
        <v>0</v>
      </c>
      <c r="DT78" s="255"/>
      <c r="DU78" s="255">
        <v>0</v>
      </c>
      <c r="DV78" s="256">
        <f>'ф 4,2 - разносить'!BN49</f>
        <v>0</v>
      </c>
      <c r="DW78" s="261" t="s">
        <v>10</v>
      </c>
      <c r="DX78" s="261" t="s">
        <v>10</v>
      </c>
      <c r="DY78" s="139" t="e">
        <f>#REF!+#REF!</f>
        <v>#REF!</v>
      </c>
      <c r="DZ78" s="207" t="s">
        <v>362</v>
      </c>
      <c r="EA78" s="205" t="s">
        <v>363</v>
      </c>
      <c r="EB78" s="205" t="s">
        <v>214</v>
      </c>
      <c r="EC78" s="254">
        <v>0</v>
      </c>
      <c r="ED78" s="255" t="s">
        <v>10</v>
      </c>
      <c r="EE78" s="255" t="s">
        <v>10</v>
      </c>
      <c r="EF78" s="254" t="s">
        <v>10</v>
      </c>
      <c r="EG78" s="254" t="s">
        <v>10</v>
      </c>
      <c r="EH78" s="255" t="s">
        <v>10</v>
      </c>
      <c r="EI78" s="255">
        <f>'ф 4,2 - разносить'!DA49</f>
        <v>0</v>
      </c>
      <c r="EJ78" s="255"/>
      <c r="EK78" s="255">
        <v>0</v>
      </c>
      <c r="EL78" s="255">
        <f>'ф 4,2 - разносить'!CL49</f>
        <v>0</v>
      </c>
      <c r="EM78" s="261" t="s">
        <v>10</v>
      </c>
      <c r="EN78" s="261" t="s">
        <v>10</v>
      </c>
      <c r="EO78" s="207" t="s">
        <v>362</v>
      </c>
      <c r="EP78" s="205" t="s">
        <v>363</v>
      </c>
      <c r="EQ78" s="205" t="s">
        <v>214</v>
      </c>
      <c r="ER78" s="254">
        <v>0</v>
      </c>
      <c r="ES78" s="255" t="s">
        <v>10</v>
      </c>
      <c r="ET78" s="255" t="s">
        <v>10</v>
      </c>
      <c r="EU78" s="254" t="s">
        <v>10</v>
      </c>
      <c r="EV78" s="254" t="s">
        <v>10</v>
      </c>
      <c r="EW78" s="255" t="s">
        <v>10</v>
      </c>
      <c r="EX78" s="255">
        <f>'ф 4,2 - разносить'!DM49</f>
        <v>0</v>
      </c>
      <c r="EY78" s="255"/>
      <c r="EZ78" s="255">
        <v>0</v>
      </c>
      <c r="FA78" s="255">
        <f>'ф 4,2 - разносить'!DA49</f>
        <v>0</v>
      </c>
      <c r="FB78" s="261" t="s">
        <v>10</v>
      </c>
      <c r="FC78" s="261" t="s">
        <v>10</v>
      </c>
      <c r="FD78" s="207" t="s">
        <v>362</v>
      </c>
      <c r="FE78" s="205" t="s">
        <v>363</v>
      </c>
      <c r="FF78" s="205" t="s">
        <v>214</v>
      </c>
      <c r="FG78" s="254">
        <v>0</v>
      </c>
      <c r="FH78" s="255" t="s">
        <v>10</v>
      </c>
      <c r="FI78" s="255" t="s">
        <v>10</v>
      </c>
      <c r="FJ78" s="254" t="s">
        <v>10</v>
      </c>
      <c r="FK78" s="254" t="s">
        <v>10</v>
      </c>
      <c r="FL78" s="255" t="s">
        <v>10</v>
      </c>
      <c r="FM78" s="255">
        <f>'ф 4,2 - разносить'!DY49</f>
        <v>0</v>
      </c>
      <c r="FN78" s="255"/>
      <c r="FO78" s="255">
        <v>0</v>
      </c>
      <c r="FP78" s="255">
        <f>'ф 4,2 - разносить'!DM49</f>
        <v>0</v>
      </c>
      <c r="FQ78" s="261" t="s">
        <v>10</v>
      </c>
      <c r="FR78" s="261" t="s">
        <v>10</v>
      </c>
      <c r="FS78" s="207" t="s">
        <v>362</v>
      </c>
      <c r="FT78" s="205" t="s">
        <v>363</v>
      </c>
      <c r="FU78" s="205" t="s">
        <v>214</v>
      </c>
      <c r="FV78" s="254">
        <v>0</v>
      </c>
      <c r="FW78" s="255" t="s">
        <v>10</v>
      </c>
      <c r="FX78" s="255" t="s">
        <v>10</v>
      </c>
      <c r="FY78" s="254" t="s">
        <v>10</v>
      </c>
      <c r="FZ78" s="254" t="s">
        <v>10</v>
      </c>
      <c r="GA78" s="255" t="s">
        <v>10</v>
      </c>
      <c r="GB78" s="255">
        <f>'ф 4,2 - разносить'!EK49</f>
        <v>0</v>
      </c>
      <c r="GC78" s="255">
        <v>0</v>
      </c>
      <c r="GD78" s="255">
        <v>0</v>
      </c>
      <c r="GE78" s="261" t="s">
        <v>10</v>
      </c>
      <c r="GF78" s="261" t="s">
        <v>10</v>
      </c>
    </row>
    <row r="79" spans="1:188" ht="15.75" customHeight="1" hidden="1">
      <c r="A79" s="207" t="s">
        <v>218</v>
      </c>
      <c r="B79" s="205" t="s">
        <v>219</v>
      </c>
      <c r="C79" s="205"/>
      <c r="D79" s="263">
        <f>U79+AK79+BA79+BQ79+CG79+CW79+DM79</f>
        <v>0</v>
      </c>
      <c r="E79" s="270" t="s">
        <v>10</v>
      </c>
      <c r="F79" s="270" t="s">
        <v>10</v>
      </c>
      <c r="G79" s="269" t="s">
        <v>10</v>
      </c>
      <c r="H79" s="269" t="s">
        <v>10</v>
      </c>
      <c r="I79" s="270" t="s">
        <v>10</v>
      </c>
      <c r="J79" s="270">
        <f>'ф 4,2 - разносить'!CQ50</f>
        <v>0</v>
      </c>
      <c r="K79" s="270">
        <f>'ф 4,2 - разносить'!CR50</f>
        <v>0</v>
      </c>
      <c r="L79" s="270">
        <f>'ф 4,2 - разносить'!CS50</f>
        <v>0</v>
      </c>
      <c r="M79" s="269">
        <f t="shared" si="6"/>
        <v>0</v>
      </c>
      <c r="N79" s="271" t="s">
        <v>10</v>
      </c>
      <c r="O79" s="271" t="s">
        <v>10</v>
      </c>
      <c r="P79" s="127" t="e">
        <f>#REF!+#REF!</f>
        <v>#REF!</v>
      </c>
      <c r="Q79" s="127"/>
      <c r="R79" s="207" t="s">
        <v>218</v>
      </c>
      <c r="S79" s="205" t="s">
        <v>219</v>
      </c>
      <c r="T79" s="205"/>
      <c r="U79" s="254">
        <v>0</v>
      </c>
      <c r="V79" s="255" t="s">
        <v>10</v>
      </c>
      <c r="W79" s="255" t="s">
        <v>10</v>
      </c>
      <c r="X79" s="255" t="s">
        <v>10</v>
      </c>
      <c r="Y79" s="255" t="s">
        <v>10</v>
      </c>
      <c r="Z79" s="255" t="s">
        <v>10</v>
      </c>
      <c r="AA79" s="255">
        <f>'ф 4,2 - разносить'!AC50</f>
        <v>0</v>
      </c>
      <c r="AB79" s="255" t="e">
        <f>#REF!+#REF!</f>
        <v>#REF!</v>
      </c>
      <c r="AC79" s="255"/>
      <c r="AD79" s="255">
        <f>'ф 4,2 - разносить'!AD50</f>
        <v>0</v>
      </c>
      <c r="AE79" s="256" t="s">
        <v>10</v>
      </c>
      <c r="AF79" s="256" t="s">
        <v>10</v>
      </c>
      <c r="AG79" s="127" t="e">
        <f>#REF!+#REF!</f>
        <v>#REF!</v>
      </c>
      <c r="AH79" s="207" t="s">
        <v>218</v>
      </c>
      <c r="AI79" s="205" t="s">
        <v>219</v>
      </c>
      <c r="AJ79" s="205"/>
      <c r="AK79" s="254">
        <v>0</v>
      </c>
      <c r="AL79" s="255" t="s">
        <v>10</v>
      </c>
      <c r="AM79" s="255" t="s">
        <v>10</v>
      </c>
      <c r="AN79" s="254" t="s">
        <v>10</v>
      </c>
      <c r="AO79" s="254" t="s">
        <v>10</v>
      </c>
      <c r="AP79" s="255" t="s">
        <v>10</v>
      </c>
      <c r="AQ79" s="255">
        <f>'ф 4,2 - разносить'!AX50</f>
        <v>0</v>
      </c>
      <c r="AR79" s="255">
        <f>'ф 4,2 - разносить'!AY50</f>
        <v>0</v>
      </c>
      <c r="AS79" s="255"/>
      <c r="AT79" s="255">
        <f>'ф 4,2 - разносить'!AY50</f>
        <v>0</v>
      </c>
      <c r="AU79" s="256" t="s">
        <v>10</v>
      </c>
      <c r="AV79" s="256" t="s">
        <v>10</v>
      </c>
      <c r="AW79" s="127" t="e">
        <f>#REF!+#REF!</f>
        <v>#REF!</v>
      </c>
      <c r="AX79" s="207" t="s">
        <v>218</v>
      </c>
      <c r="AY79" s="205" t="s">
        <v>219</v>
      </c>
      <c r="AZ79" s="205"/>
      <c r="BA79" s="254">
        <v>0</v>
      </c>
      <c r="BB79" s="255" t="s">
        <v>10</v>
      </c>
      <c r="BC79" s="255" t="s">
        <v>10</v>
      </c>
      <c r="BD79" s="254" t="s">
        <v>10</v>
      </c>
      <c r="BE79" s="254" t="s">
        <v>10</v>
      </c>
      <c r="BF79" s="255" t="s">
        <v>10</v>
      </c>
      <c r="BG79" s="255">
        <f>'ф 4,2 - разносить'!BA50</f>
        <v>0</v>
      </c>
      <c r="BH79" s="255" t="e">
        <f>#REF!+#REF!</f>
        <v>#REF!</v>
      </c>
      <c r="BI79" s="255"/>
      <c r="BJ79" s="255">
        <f>'ф 4,2 - разносить'!BB50</f>
        <v>0</v>
      </c>
      <c r="BK79" s="256" t="s">
        <v>10</v>
      </c>
      <c r="BL79" s="256" t="s">
        <v>10</v>
      </c>
      <c r="BM79" s="127" t="e">
        <f>#REF!+#REF!</f>
        <v>#REF!</v>
      </c>
      <c r="BN79" s="207" t="s">
        <v>218</v>
      </c>
      <c r="BO79" s="205" t="s">
        <v>219</v>
      </c>
      <c r="BP79" s="205"/>
      <c r="BQ79" s="254">
        <v>0</v>
      </c>
      <c r="BR79" s="255" t="s">
        <v>10</v>
      </c>
      <c r="BS79" s="255" t="s">
        <v>10</v>
      </c>
      <c r="BT79" s="254" t="s">
        <v>10</v>
      </c>
      <c r="BU79" s="254" t="s">
        <v>10</v>
      </c>
      <c r="BV79" s="255" t="s">
        <v>10</v>
      </c>
      <c r="BW79" s="255">
        <f>'ф 4,2 - разносить'!BD50</f>
        <v>0</v>
      </c>
      <c r="BX79" s="255" t="e">
        <f>#REF!+#REF!</f>
        <v>#REF!</v>
      </c>
      <c r="BY79" s="255"/>
      <c r="BZ79" s="255">
        <f>'ф 4,2 - разносить'!BE50</f>
        <v>0</v>
      </c>
      <c r="CA79" s="256" t="s">
        <v>10</v>
      </c>
      <c r="CB79" s="256" t="s">
        <v>10</v>
      </c>
      <c r="CC79" s="127" t="e">
        <f>#REF!+#REF!</f>
        <v>#REF!</v>
      </c>
      <c r="CD79" s="207" t="s">
        <v>218</v>
      </c>
      <c r="CE79" s="205" t="s">
        <v>219</v>
      </c>
      <c r="CF79" s="205"/>
      <c r="CG79" s="254">
        <v>0</v>
      </c>
      <c r="CH79" s="255" t="s">
        <v>10</v>
      </c>
      <c r="CI79" s="255" t="s">
        <v>10</v>
      </c>
      <c r="CJ79" s="254" t="s">
        <v>10</v>
      </c>
      <c r="CK79" s="254" t="s">
        <v>10</v>
      </c>
      <c r="CL79" s="255" t="s">
        <v>10</v>
      </c>
      <c r="CM79" s="255">
        <f>'ф 4,2 - разносить'!BJ50</f>
        <v>0</v>
      </c>
      <c r="CN79" s="255" t="e">
        <f>#REF!+#REF!</f>
        <v>#REF!</v>
      </c>
      <c r="CO79" s="255"/>
      <c r="CP79" s="255">
        <f>'ф 4,2 - разносить'!BK50</f>
        <v>0</v>
      </c>
      <c r="CQ79" s="256" t="s">
        <v>10</v>
      </c>
      <c r="CR79" s="256" t="s">
        <v>10</v>
      </c>
      <c r="CS79" s="127" t="e">
        <f>#REF!+#REF!</f>
        <v>#REF!</v>
      </c>
      <c r="CT79" s="207" t="s">
        <v>218</v>
      </c>
      <c r="CU79" s="205" t="s">
        <v>219</v>
      </c>
      <c r="CV79" s="205"/>
      <c r="CW79" s="254">
        <v>0</v>
      </c>
      <c r="CX79" s="255" t="s">
        <v>10</v>
      </c>
      <c r="CY79" s="255" t="s">
        <v>10</v>
      </c>
      <c r="CZ79" s="254" t="s">
        <v>10</v>
      </c>
      <c r="DA79" s="254" t="s">
        <v>10</v>
      </c>
      <c r="DB79" s="255" t="s">
        <v>10</v>
      </c>
      <c r="DC79" s="255">
        <f>'ф 4,2 - разносить'!BG50</f>
        <v>0</v>
      </c>
      <c r="DD79" s="255">
        <f>'ф 4,2 - разносить'!DJ50</f>
        <v>0</v>
      </c>
      <c r="DE79" s="255"/>
      <c r="DF79" s="256">
        <f>'ф 4,2 - разносить'!BH50</f>
        <v>0</v>
      </c>
      <c r="DG79" s="256" t="s">
        <v>10</v>
      </c>
      <c r="DH79" s="256" t="s">
        <v>10</v>
      </c>
      <c r="DI79" s="127" t="e">
        <f>#REF!+#REF!</f>
        <v>#REF!</v>
      </c>
      <c r="DJ79" s="207" t="s">
        <v>218</v>
      </c>
      <c r="DK79" s="205" t="s">
        <v>219</v>
      </c>
      <c r="DL79" s="205"/>
      <c r="DM79" s="254">
        <v>0</v>
      </c>
      <c r="DN79" s="255" t="s">
        <v>10</v>
      </c>
      <c r="DO79" s="255" t="s">
        <v>10</v>
      </c>
      <c r="DP79" s="254" t="s">
        <v>10</v>
      </c>
      <c r="DQ79" s="254" t="s">
        <v>10</v>
      </c>
      <c r="DR79" s="255" t="s">
        <v>10</v>
      </c>
      <c r="DS79" s="255">
        <f>'ф 4,2 - разносить'!BM50</f>
        <v>0</v>
      </c>
      <c r="DT79" s="255"/>
      <c r="DU79" s="255"/>
      <c r="DV79" s="256">
        <f>'ф 4,2 - разносить'!BN50</f>
        <v>0</v>
      </c>
      <c r="DW79" s="261" t="s">
        <v>10</v>
      </c>
      <c r="DX79" s="261" t="s">
        <v>10</v>
      </c>
      <c r="DY79" s="139" t="e">
        <f>#REF!+#REF!</f>
        <v>#REF!</v>
      </c>
      <c r="DZ79" s="207" t="s">
        <v>218</v>
      </c>
      <c r="EA79" s="205" t="s">
        <v>219</v>
      </c>
      <c r="EB79" s="205"/>
      <c r="EC79" s="254">
        <v>0</v>
      </c>
      <c r="ED79" s="255" t="s">
        <v>10</v>
      </c>
      <c r="EE79" s="255" t="s">
        <v>10</v>
      </c>
      <c r="EF79" s="254" t="s">
        <v>10</v>
      </c>
      <c r="EG79" s="254" t="s">
        <v>10</v>
      </c>
      <c r="EH79" s="255" t="s">
        <v>10</v>
      </c>
      <c r="EI79" s="255">
        <f>'ф 4,2 - разносить'!DA50</f>
        <v>0</v>
      </c>
      <c r="EJ79" s="255"/>
      <c r="EK79" s="255"/>
      <c r="EL79" s="255">
        <f>'ф 4,2 - разносить'!CL50</f>
        <v>0</v>
      </c>
      <c r="EM79" s="261" t="s">
        <v>10</v>
      </c>
      <c r="EN79" s="261" t="s">
        <v>10</v>
      </c>
      <c r="EO79" s="207" t="s">
        <v>218</v>
      </c>
      <c r="EP79" s="205" t="s">
        <v>219</v>
      </c>
      <c r="EQ79" s="205"/>
      <c r="ER79" s="254">
        <v>0</v>
      </c>
      <c r="ES79" s="255" t="s">
        <v>10</v>
      </c>
      <c r="ET79" s="255" t="s">
        <v>10</v>
      </c>
      <c r="EU79" s="254" t="s">
        <v>10</v>
      </c>
      <c r="EV79" s="254" t="s">
        <v>10</v>
      </c>
      <c r="EW79" s="255" t="s">
        <v>10</v>
      </c>
      <c r="EX79" s="255">
        <f>'ф 4,2 - разносить'!DM50</f>
        <v>0</v>
      </c>
      <c r="EY79" s="255"/>
      <c r="EZ79" s="255"/>
      <c r="FA79" s="255">
        <f>'ф 4,2 - разносить'!DA50</f>
        <v>0</v>
      </c>
      <c r="FB79" s="261" t="s">
        <v>10</v>
      </c>
      <c r="FC79" s="261" t="s">
        <v>10</v>
      </c>
      <c r="FD79" s="207" t="s">
        <v>218</v>
      </c>
      <c r="FE79" s="205" t="s">
        <v>219</v>
      </c>
      <c r="FF79" s="205"/>
      <c r="FG79" s="254">
        <v>0</v>
      </c>
      <c r="FH79" s="255" t="s">
        <v>10</v>
      </c>
      <c r="FI79" s="255" t="s">
        <v>10</v>
      </c>
      <c r="FJ79" s="254" t="s">
        <v>10</v>
      </c>
      <c r="FK79" s="254" t="s">
        <v>10</v>
      </c>
      <c r="FL79" s="255" t="s">
        <v>10</v>
      </c>
      <c r="FM79" s="255">
        <f>'ф 4,2 - разносить'!DY50</f>
        <v>0</v>
      </c>
      <c r="FN79" s="255"/>
      <c r="FO79" s="255"/>
      <c r="FP79" s="255">
        <f>'ф 4,2 - разносить'!DM50</f>
        <v>0</v>
      </c>
      <c r="FQ79" s="261" t="s">
        <v>10</v>
      </c>
      <c r="FR79" s="261" t="s">
        <v>10</v>
      </c>
      <c r="FS79" s="207" t="s">
        <v>218</v>
      </c>
      <c r="FT79" s="205" t="s">
        <v>219</v>
      </c>
      <c r="FU79" s="205"/>
      <c r="FV79" s="254">
        <v>0</v>
      </c>
      <c r="FW79" s="255" t="s">
        <v>10</v>
      </c>
      <c r="FX79" s="255" t="s">
        <v>10</v>
      </c>
      <c r="FY79" s="254" t="s">
        <v>10</v>
      </c>
      <c r="FZ79" s="254" t="s">
        <v>10</v>
      </c>
      <c r="GA79" s="255" t="s">
        <v>10</v>
      </c>
      <c r="GB79" s="255">
        <f>'ф 4,2 - разносить'!EK50</f>
        <v>0</v>
      </c>
      <c r="GC79" s="255">
        <f>'ф 4,2 - разносить'!DY50</f>
        <v>0</v>
      </c>
      <c r="GD79" s="255"/>
      <c r="GE79" s="261" t="s">
        <v>10</v>
      </c>
      <c r="GF79" s="261" t="s">
        <v>10</v>
      </c>
    </row>
    <row r="80" spans="1:188" ht="16.5" customHeight="1">
      <c r="A80" s="213" t="s">
        <v>251</v>
      </c>
      <c r="B80" s="214" t="s">
        <v>364</v>
      </c>
      <c r="C80" s="214" t="s">
        <v>207</v>
      </c>
      <c r="D80" s="263">
        <f>D81+D83</f>
        <v>159000</v>
      </c>
      <c r="E80" s="272" t="s">
        <v>10</v>
      </c>
      <c r="F80" s="272" t="s">
        <v>10</v>
      </c>
      <c r="G80" s="263" t="s">
        <v>10</v>
      </c>
      <c r="H80" s="263" t="s">
        <v>10</v>
      </c>
      <c r="I80" s="272" t="s">
        <v>10</v>
      </c>
      <c r="J80" s="263">
        <f>J81+J83</f>
        <v>0</v>
      </c>
      <c r="K80" s="263" t="e">
        <f>K81+K83</f>
        <v>#REF!</v>
      </c>
      <c r="L80" s="263">
        <f>L81+L83</f>
        <v>0</v>
      </c>
      <c r="M80" s="269">
        <f t="shared" si="6"/>
        <v>0</v>
      </c>
      <c r="N80" s="273" t="s">
        <v>10</v>
      </c>
      <c r="O80" s="273" t="s">
        <v>10</v>
      </c>
      <c r="P80" s="127" t="e">
        <f>#REF!+#REF!</f>
        <v>#REF!</v>
      </c>
      <c r="Q80" s="127"/>
      <c r="R80" s="213" t="s">
        <v>251</v>
      </c>
      <c r="S80" s="214" t="s">
        <v>364</v>
      </c>
      <c r="T80" s="214" t="s">
        <v>207</v>
      </c>
      <c r="U80" s="257">
        <f>U81+U83</f>
        <v>100000</v>
      </c>
      <c r="V80" s="258" t="s">
        <v>10</v>
      </c>
      <c r="W80" s="258" t="s">
        <v>10</v>
      </c>
      <c r="X80" s="258" t="s">
        <v>10</v>
      </c>
      <c r="Y80" s="258" t="s">
        <v>10</v>
      </c>
      <c r="Z80" s="258" t="s">
        <v>10</v>
      </c>
      <c r="AA80" s="257">
        <f>AA81+AA83</f>
        <v>0</v>
      </c>
      <c r="AB80" s="257" t="e">
        <f>AB81+AB83</f>
        <v>#REF!</v>
      </c>
      <c r="AC80" s="257">
        <v>0</v>
      </c>
      <c r="AD80" s="257">
        <f>AD81+AD83</f>
        <v>0</v>
      </c>
      <c r="AE80" s="259" t="s">
        <v>10</v>
      </c>
      <c r="AF80" s="259" t="s">
        <v>10</v>
      </c>
      <c r="AG80" s="127" t="e">
        <f>#REF!+#REF!</f>
        <v>#REF!</v>
      </c>
      <c r="AH80" s="213" t="s">
        <v>251</v>
      </c>
      <c r="AI80" s="214" t="s">
        <v>364</v>
      </c>
      <c r="AJ80" s="214" t="s">
        <v>207</v>
      </c>
      <c r="AK80" s="257">
        <f>AK81+AK83</f>
        <v>59000</v>
      </c>
      <c r="AL80" s="258" t="s">
        <v>10</v>
      </c>
      <c r="AM80" s="258" t="s">
        <v>10</v>
      </c>
      <c r="AN80" s="257" t="s">
        <v>10</v>
      </c>
      <c r="AO80" s="257" t="s">
        <v>10</v>
      </c>
      <c r="AP80" s="258" t="s">
        <v>10</v>
      </c>
      <c r="AQ80" s="257">
        <f>AQ81+AQ83</f>
        <v>0</v>
      </c>
      <c r="AR80" s="257">
        <f>AR81+AR83</f>
        <v>0</v>
      </c>
      <c r="AS80" s="257">
        <v>0</v>
      </c>
      <c r="AT80" s="257">
        <f>AT81+AT83</f>
        <v>0</v>
      </c>
      <c r="AU80" s="259" t="s">
        <v>10</v>
      </c>
      <c r="AV80" s="259" t="s">
        <v>10</v>
      </c>
      <c r="AW80" s="127" t="e">
        <f>#REF!+#REF!</f>
        <v>#REF!</v>
      </c>
      <c r="AX80" s="213" t="s">
        <v>251</v>
      </c>
      <c r="AY80" s="214" t="s">
        <v>364</v>
      </c>
      <c r="AZ80" s="214" t="s">
        <v>207</v>
      </c>
      <c r="BA80" s="257">
        <f>BA81+BA83</f>
        <v>0</v>
      </c>
      <c r="BB80" s="258" t="s">
        <v>10</v>
      </c>
      <c r="BC80" s="258" t="s">
        <v>10</v>
      </c>
      <c r="BD80" s="257" t="s">
        <v>10</v>
      </c>
      <c r="BE80" s="257" t="s">
        <v>10</v>
      </c>
      <c r="BF80" s="258" t="s">
        <v>10</v>
      </c>
      <c r="BG80" s="257">
        <f>BG81+BG83</f>
        <v>0</v>
      </c>
      <c r="BH80" s="257" t="e">
        <f>BH81+BH83</f>
        <v>#REF!</v>
      </c>
      <c r="BI80" s="257">
        <v>0</v>
      </c>
      <c r="BJ80" s="257">
        <f>BJ81+BJ83</f>
        <v>0</v>
      </c>
      <c r="BK80" s="259" t="s">
        <v>10</v>
      </c>
      <c r="BL80" s="259" t="s">
        <v>10</v>
      </c>
      <c r="BM80" s="127" t="e">
        <f>#REF!+#REF!</f>
        <v>#REF!</v>
      </c>
      <c r="BN80" s="213" t="s">
        <v>251</v>
      </c>
      <c r="BO80" s="214" t="s">
        <v>364</v>
      </c>
      <c r="BP80" s="214" t="s">
        <v>207</v>
      </c>
      <c r="BQ80" s="257">
        <f>BQ81+BQ83</f>
        <v>0</v>
      </c>
      <c r="BR80" s="258" t="s">
        <v>10</v>
      </c>
      <c r="BS80" s="258" t="s">
        <v>10</v>
      </c>
      <c r="BT80" s="257" t="s">
        <v>10</v>
      </c>
      <c r="BU80" s="257" t="s">
        <v>10</v>
      </c>
      <c r="BV80" s="258" t="s">
        <v>10</v>
      </c>
      <c r="BW80" s="257">
        <f>BW81+BW83</f>
        <v>0</v>
      </c>
      <c r="BX80" s="257" t="e">
        <f>BX81+BX83</f>
        <v>#REF!</v>
      </c>
      <c r="BY80" s="257">
        <v>0</v>
      </c>
      <c r="BZ80" s="257">
        <f>BZ81+BZ83</f>
        <v>0</v>
      </c>
      <c r="CA80" s="259" t="s">
        <v>10</v>
      </c>
      <c r="CB80" s="259" t="s">
        <v>10</v>
      </c>
      <c r="CC80" s="127" t="e">
        <f>#REF!+#REF!</f>
        <v>#REF!</v>
      </c>
      <c r="CD80" s="213" t="s">
        <v>251</v>
      </c>
      <c r="CE80" s="214" t="s">
        <v>364</v>
      </c>
      <c r="CF80" s="214" t="s">
        <v>207</v>
      </c>
      <c r="CG80" s="257">
        <f>CG81+CG83</f>
        <v>0</v>
      </c>
      <c r="CH80" s="258" t="s">
        <v>10</v>
      </c>
      <c r="CI80" s="258" t="s">
        <v>10</v>
      </c>
      <c r="CJ80" s="257" t="s">
        <v>10</v>
      </c>
      <c r="CK80" s="257" t="s">
        <v>10</v>
      </c>
      <c r="CL80" s="258" t="s">
        <v>10</v>
      </c>
      <c r="CM80" s="257">
        <f>CM81+CM83</f>
        <v>0</v>
      </c>
      <c r="CN80" s="257" t="e">
        <f>CN81+CN83</f>
        <v>#REF!</v>
      </c>
      <c r="CO80" s="257">
        <v>0</v>
      </c>
      <c r="CP80" s="257">
        <f>CP81+CP83</f>
        <v>0</v>
      </c>
      <c r="CQ80" s="259" t="s">
        <v>10</v>
      </c>
      <c r="CR80" s="259" t="s">
        <v>10</v>
      </c>
      <c r="CS80" s="127" t="e">
        <f>#REF!+#REF!</f>
        <v>#REF!</v>
      </c>
      <c r="CT80" s="213" t="s">
        <v>251</v>
      </c>
      <c r="CU80" s="214" t="s">
        <v>364</v>
      </c>
      <c r="CV80" s="214" t="s">
        <v>207</v>
      </c>
      <c r="CW80" s="257">
        <f>CW81+CW83</f>
        <v>0</v>
      </c>
      <c r="CX80" s="258" t="s">
        <v>10</v>
      </c>
      <c r="CY80" s="258" t="s">
        <v>10</v>
      </c>
      <c r="CZ80" s="257" t="s">
        <v>10</v>
      </c>
      <c r="DA80" s="257" t="s">
        <v>10</v>
      </c>
      <c r="DB80" s="258" t="s">
        <v>10</v>
      </c>
      <c r="DC80" s="257">
        <f>DC81+DC83</f>
        <v>0</v>
      </c>
      <c r="DD80" s="257">
        <f>DD81+DD83</f>
        <v>0</v>
      </c>
      <c r="DE80" s="257">
        <v>0</v>
      </c>
      <c r="DF80" s="257">
        <f>DF81+DF83</f>
        <v>0</v>
      </c>
      <c r="DG80" s="259" t="s">
        <v>10</v>
      </c>
      <c r="DH80" s="259" t="s">
        <v>10</v>
      </c>
      <c r="DI80" s="127" t="e">
        <f>#REF!+#REF!</f>
        <v>#REF!</v>
      </c>
      <c r="DJ80" s="213" t="s">
        <v>251</v>
      </c>
      <c r="DK80" s="214" t="s">
        <v>364</v>
      </c>
      <c r="DL80" s="214" t="s">
        <v>207</v>
      </c>
      <c r="DM80" s="257">
        <f>DM81+DM83</f>
        <v>0</v>
      </c>
      <c r="DN80" s="258" t="s">
        <v>10</v>
      </c>
      <c r="DO80" s="258" t="s">
        <v>10</v>
      </c>
      <c r="DP80" s="257" t="s">
        <v>10</v>
      </c>
      <c r="DQ80" s="257" t="s">
        <v>10</v>
      </c>
      <c r="DR80" s="258" t="s">
        <v>10</v>
      </c>
      <c r="DS80" s="257">
        <f>DS81+DS83</f>
        <v>0</v>
      </c>
      <c r="DT80" s="257">
        <f>DT81+DT83</f>
        <v>0</v>
      </c>
      <c r="DU80" s="257">
        <v>0</v>
      </c>
      <c r="DV80" s="257">
        <f>DV81+DV83</f>
        <v>0</v>
      </c>
      <c r="DW80" s="260" t="s">
        <v>10</v>
      </c>
      <c r="DX80" s="260" t="s">
        <v>10</v>
      </c>
      <c r="DY80" s="139" t="e">
        <f>#REF!+#REF!</f>
        <v>#REF!</v>
      </c>
      <c r="DZ80" s="213" t="s">
        <v>251</v>
      </c>
      <c r="EA80" s="214" t="s">
        <v>364</v>
      </c>
      <c r="EB80" s="214" t="s">
        <v>207</v>
      </c>
      <c r="EC80" s="257">
        <f>EC81+EC83</f>
        <v>0</v>
      </c>
      <c r="ED80" s="258" t="s">
        <v>10</v>
      </c>
      <c r="EE80" s="258" t="s">
        <v>10</v>
      </c>
      <c r="EF80" s="257" t="s">
        <v>10</v>
      </c>
      <c r="EG80" s="257" t="s">
        <v>10</v>
      </c>
      <c r="EH80" s="258" t="s">
        <v>10</v>
      </c>
      <c r="EI80" s="257">
        <f>EI81+EI83</f>
        <v>0</v>
      </c>
      <c r="EJ80" s="257">
        <f>EJ81+EJ83</f>
        <v>0</v>
      </c>
      <c r="EK80" s="257">
        <v>0</v>
      </c>
      <c r="EL80" s="257">
        <f>EL81+EL83</f>
        <v>0</v>
      </c>
      <c r="EM80" s="260" t="s">
        <v>10</v>
      </c>
      <c r="EN80" s="260" t="s">
        <v>10</v>
      </c>
      <c r="EO80" s="213" t="s">
        <v>251</v>
      </c>
      <c r="EP80" s="214" t="s">
        <v>364</v>
      </c>
      <c r="EQ80" s="214" t="s">
        <v>207</v>
      </c>
      <c r="ER80" s="257">
        <f>ER81+ER83</f>
        <v>0</v>
      </c>
      <c r="ES80" s="258" t="s">
        <v>10</v>
      </c>
      <c r="ET80" s="258" t="s">
        <v>10</v>
      </c>
      <c r="EU80" s="257" t="s">
        <v>10</v>
      </c>
      <c r="EV80" s="257" t="s">
        <v>10</v>
      </c>
      <c r="EW80" s="258" t="s">
        <v>10</v>
      </c>
      <c r="EX80" s="257">
        <f>EX81+EX83</f>
        <v>0</v>
      </c>
      <c r="EY80" s="257">
        <f>EY81+EY83</f>
        <v>0</v>
      </c>
      <c r="EZ80" s="257">
        <v>0</v>
      </c>
      <c r="FA80" s="257">
        <f>FA81+FA83</f>
        <v>0</v>
      </c>
      <c r="FB80" s="260" t="s">
        <v>10</v>
      </c>
      <c r="FC80" s="260" t="s">
        <v>10</v>
      </c>
      <c r="FD80" s="213" t="s">
        <v>251</v>
      </c>
      <c r="FE80" s="214" t="s">
        <v>364</v>
      </c>
      <c r="FF80" s="214" t="s">
        <v>207</v>
      </c>
      <c r="FG80" s="257">
        <f>FG81+FG83</f>
        <v>0</v>
      </c>
      <c r="FH80" s="258" t="s">
        <v>10</v>
      </c>
      <c r="FI80" s="258" t="s">
        <v>10</v>
      </c>
      <c r="FJ80" s="257" t="s">
        <v>10</v>
      </c>
      <c r="FK80" s="257" t="s">
        <v>10</v>
      </c>
      <c r="FL80" s="258" t="s">
        <v>10</v>
      </c>
      <c r="FM80" s="257">
        <f>FM81+FM83</f>
        <v>0</v>
      </c>
      <c r="FN80" s="257">
        <f>FN81+FN83</f>
        <v>0</v>
      </c>
      <c r="FO80" s="257">
        <v>0</v>
      </c>
      <c r="FP80" s="257">
        <f>FP81+FP83</f>
        <v>0</v>
      </c>
      <c r="FQ80" s="260" t="s">
        <v>10</v>
      </c>
      <c r="FR80" s="260" t="s">
        <v>10</v>
      </c>
      <c r="FS80" s="213" t="s">
        <v>251</v>
      </c>
      <c r="FT80" s="214" t="s">
        <v>364</v>
      </c>
      <c r="FU80" s="214" t="s">
        <v>207</v>
      </c>
      <c r="FV80" s="257">
        <f>FV81+FV83</f>
        <v>0</v>
      </c>
      <c r="FW80" s="258" t="s">
        <v>10</v>
      </c>
      <c r="FX80" s="258" t="s">
        <v>10</v>
      </c>
      <c r="FY80" s="257" t="s">
        <v>10</v>
      </c>
      <c r="FZ80" s="257" t="s">
        <v>10</v>
      </c>
      <c r="GA80" s="258" t="s">
        <v>10</v>
      </c>
      <c r="GB80" s="257">
        <f>GB81+GB83</f>
        <v>0</v>
      </c>
      <c r="GC80" s="257">
        <f>GC81+GC83</f>
        <v>0</v>
      </c>
      <c r="GD80" s="257">
        <f>GD81+GD83</f>
        <v>0</v>
      </c>
      <c r="GE80" s="260" t="s">
        <v>10</v>
      </c>
      <c r="GF80" s="260" t="s">
        <v>10</v>
      </c>
    </row>
    <row r="81" spans="1:188" ht="15.75" customHeight="1">
      <c r="A81" s="207" t="s">
        <v>365</v>
      </c>
      <c r="B81" s="205" t="s">
        <v>366</v>
      </c>
      <c r="C81" s="205" t="s">
        <v>198</v>
      </c>
      <c r="D81" s="269">
        <f>U81+AK81+BA81+BQ81+CG81+CW81+DM81+EC81+ER81+FG81+FV81</f>
        <v>0</v>
      </c>
      <c r="E81" s="270" t="s">
        <v>10</v>
      </c>
      <c r="F81" s="270" t="s">
        <v>10</v>
      </c>
      <c r="G81" s="269" t="s">
        <v>10</v>
      </c>
      <c r="H81" s="269" t="s">
        <v>10</v>
      </c>
      <c r="I81" s="270" t="s">
        <v>10</v>
      </c>
      <c r="J81" s="269">
        <f>AA81+AQ81+BG81+BW81+CM81+DC81+DS81+EI81+EX81+FM81+GB81</f>
        <v>0</v>
      </c>
      <c r="K81" s="269" t="e">
        <f>AB81+AR81+BH81+BX81+CN81+DD81+DT81+EJ81+EY81+FN81+#REF!</f>
        <v>#REF!</v>
      </c>
      <c r="L81" s="269">
        <f>AD81+AT81+BJ81+BZ81+CP81+DF81+DV81+EL81+FA81+FP81+GC81</f>
        <v>0</v>
      </c>
      <c r="M81" s="269">
        <f t="shared" si="6"/>
        <v>0</v>
      </c>
      <c r="N81" s="271" t="s">
        <v>10</v>
      </c>
      <c r="O81" s="271" t="s">
        <v>10</v>
      </c>
      <c r="P81" s="127" t="e">
        <f>#REF!+#REF!</f>
        <v>#REF!</v>
      </c>
      <c r="Q81" s="127"/>
      <c r="R81" s="207" t="s">
        <v>365</v>
      </c>
      <c r="S81" s="205" t="s">
        <v>366</v>
      </c>
      <c r="T81" s="205" t="s">
        <v>198</v>
      </c>
      <c r="U81" s="254">
        <v>0</v>
      </c>
      <c r="V81" s="255" t="s">
        <v>10</v>
      </c>
      <c r="W81" s="255" t="s">
        <v>10</v>
      </c>
      <c r="X81" s="255" t="s">
        <v>10</v>
      </c>
      <c r="Y81" s="255" t="s">
        <v>10</v>
      </c>
      <c r="Z81" s="255" t="s">
        <v>10</v>
      </c>
      <c r="AA81" s="255">
        <f>'ф 4,2 - разносить'!AC52</f>
        <v>0</v>
      </c>
      <c r="AB81" s="255" t="e">
        <f>#REF!+#REF!</f>
        <v>#REF!</v>
      </c>
      <c r="AC81" s="255">
        <v>0</v>
      </c>
      <c r="AD81" s="255">
        <f>'ф 4,2 - разносить'!AD52</f>
        <v>0</v>
      </c>
      <c r="AE81" s="256" t="s">
        <v>10</v>
      </c>
      <c r="AF81" s="256" t="s">
        <v>10</v>
      </c>
      <c r="AG81" s="127" t="e">
        <f>#REF!+#REF!</f>
        <v>#REF!</v>
      </c>
      <c r="AH81" s="207" t="s">
        <v>365</v>
      </c>
      <c r="AI81" s="205" t="s">
        <v>366</v>
      </c>
      <c r="AJ81" s="205" t="s">
        <v>198</v>
      </c>
      <c r="AK81" s="254">
        <v>0</v>
      </c>
      <c r="AL81" s="255" t="s">
        <v>10</v>
      </c>
      <c r="AM81" s="255" t="s">
        <v>10</v>
      </c>
      <c r="AN81" s="254" t="s">
        <v>10</v>
      </c>
      <c r="AO81" s="254" t="s">
        <v>10</v>
      </c>
      <c r="AP81" s="255" t="s">
        <v>10</v>
      </c>
      <c r="AQ81" s="255">
        <f>'ф 4,2 - разносить'!AX52</f>
        <v>0</v>
      </c>
      <c r="AR81" s="255">
        <f>'ф 4,2 - разносить'!AY52</f>
        <v>0</v>
      </c>
      <c r="AS81" s="255">
        <v>0</v>
      </c>
      <c r="AT81" s="255">
        <f>'ф 4,2 - разносить'!AY52</f>
        <v>0</v>
      </c>
      <c r="AU81" s="256" t="s">
        <v>10</v>
      </c>
      <c r="AV81" s="256" t="s">
        <v>10</v>
      </c>
      <c r="AW81" s="127" t="e">
        <f>#REF!+#REF!</f>
        <v>#REF!</v>
      </c>
      <c r="AX81" s="207" t="s">
        <v>365</v>
      </c>
      <c r="AY81" s="205" t="s">
        <v>366</v>
      </c>
      <c r="AZ81" s="205" t="s">
        <v>198</v>
      </c>
      <c r="BA81" s="254">
        <v>0</v>
      </c>
      <c r="BB81" s="255" t="s">
        <v>10</v>
      </c>
      <c r="BC81" s="255" t="s">
        <v>10</v>
      </c>
      <c r="BD81" s="254" t="s">
        <v>10</v>
      </c>
      <c r="BE81" s="254" t="s">
        <v>10</v>
      </c>
      <c r="BF81" s="255" t="s">
        <v>10</v>
      </c>
      <c r="BG81" s="255">
        <f>'ф 4,2 - разносить'!BA52</f>
        <v>0</v>
      </c>
      <c r="BH81" s="255" t="e">
        <f>#REF!+#REF!</f>
        <v>#REF!</v>
      </c>
      <c r="BI81" s="255">
        <v>0</v>
      </c>
      <c r="BJ81" s="255">
        <f>'ф 4,2 - разносить'!BB52</f>
        <v>0</v>
      </c>
      <c r="BK81" s="256" t="s">
        <v>10</v>
      </c>
      <c r="BL81" s="256" t="s">
        <v>10</v>
      </c>
      <c r="BM81" s="127" t="e">
        <f>#REF!+#REF!</f>
        <v>#REF!</v>
      </c>
      <c r="BN81" s="207" t="s">
        <v>365</v>
      </c>
      <c r="BO81" s="205" t="s">
        <v>366</v>
      </c>
      <c r="BP81" s="205" t="s">
        <v>198</v>
      </c>
      <c r="BQ81" s="254">
        <v>0</v>
      </c>
      <c r="BR81" s="255" t="s">
        <v>10</v>
      </c>
      <c r="BS81" s="255" t="s">
        <v>10</v>
      </c>
      <c r="BT81" s="254" t="s">
        <v>10</v>
      </c>
      <c r="BU81" s="254" t="s">
        <v>10</v>
      </c>
      <c r="BV81" s="255" t="s">
        <v>10</v>
      </c>
      <c r="BW81" s="255">
        <f>'ф 4,2 - разносить'!BD52</f>
        <v>0</v>
      </c>
      <c r="BX81" s="255" t="e">
        <f>#REF!+#REF!</f>
        <v>#REF!</v>
      </c>
      <c r="BY81" s="255">
        <v>0</v>
      </c>
      <c r="BZ81" s="255">
        <f>'ф 4,2 - разносить'!BE52</f>
        <v>0</v>
      </c>
      <c r="CA81" s="256" t="s">
        <v>10</v>
      </c>
      <c r="CB81" s="256" t="s">
        <v>10</v>
      </c>
      <c r="CC81" s="127" t="e">
        <f>#REF!+#REF!</f>
        <v>#REF!</v>
      </c>
      <c r="CD81" s="207" t="s">
        <v>365</v>
      </c>
      <c r="CE81" s="205" t="s">
        <v>366</v>
      </c>
      <c r="CF81" s="205" t="s">
        <v>198</v>
      </c>
      <c r="CG81" s="254">
        <v>0</v>
      </c>
      <c r="CH81" s="255" t="s">
        <v>10</v>
      </c>
      <c r="CI81" s="255" t="s">
        <v>10</v>
      </c>
      <c r="CJ81" s="254" t="s">
        <v>10</v>
      </c>
      <c r="CK81" s="254" t="s">
        <v>10</v>
      </c>
      <c r="CL81" s="255" t="s">
        <v>10</v>
      </c>
      <c r="CM81" s="255">
        <f>'ф 4,2 - разносить'!BJ52</f>
        <v>0</v>
      </c>
      <c r="CN81" s="255" t="e">
        <f>#REF!+#REF!</f>
        <v>#REF!</v>
      </c>
      <c r="CO81" s="255">
        <v>0</v>
      </c>
      <c r="CP81" s="255">
        <f>'ф 4,2 - разносить'!BK52</f>
        <v>0</v>
      </c>
      <c r="CQ81" s="256" t="s">
        <v>10</v>
      </c>
      <c r="CR81" s="256" t="s">
        <v>10</v>
      </c>
      <c r="CS81" s="127" t="e">
        <f>#REF!+#REF!</f>
        <v>#REF!</v>
      </c>
      <c r="CT81" s="207" t="s">
        <v>365</v>
      </c>
      <c r="CU81" s="205" t="s">
        <v>366</v>
      </c>
      <c r="CV81" s="205" t="s">
        <v>198</v>
      </c>
      <c r="CW81" s="254">
        <v>0</v>
      </c>
      <c r="CX81" s="255" t="s">
        <v>10</v>
      </c>
      <c r="CY81" s="255" t="s">
        <v>10</v>
      </c>
      <c r="CZ81" s="254" t="s">
        <v>10</v>
      </c>
      <c r="DA81" s="254" t="s">
        <v>10</v>
      </c>
      <c r="DB81" s="255" t="s">
        <v>10</v>
      </c>
      <c r="DC81" s="255">
        <f>'ф 4,2 - разносить'!BG52</f>
        <v>0</v>
      </c>
      <c r="DD81" s="255">
        <f>'ф 4,2 - разносить'!DJ52</f>
        <v>0</v>
      </c>
      <c r="DE81" s="255">
        <v>0</v>
      </c>
      <c r="DF81" s="256">
        <f>'ф 4,2 - разносить'!BH52</f>
        <v>0</v>
      </c>
      <c r="DG81" s="256" t="s">
        <v>10</v>
      </c>
      <c r="DH81" s="256" t="s">
        <v>10</v>
      </c>
      <c r="DI81" s="127" t="e">
        <f>#REF!+#REF!</f>
        <v>#REF!</v>
      </c>
      <c r="DJ81" s="207" t="s">
        <v>365</v>
      </c>
      <c r="DK81" s="205" t="s">
        <v>366</v>
      </c>
      <c r="DL81" s="205" t="s">
        <v>198</v>
      </c>
      <c r="DM81" s="254">
        <v>0</v>
      </c>
      <c r="DN81" s="255" t="s">
        <v>10</v>
      </c>
      <c r="DO81" s="255" t="s">
        <v>10</v>
      </c>
      <c r="DP81" s="254" t="s">
        <v>10</v>
      </c>
      <c r="DQ81" s="254" t="s">
        <v>10</v>
      </c>
      <c r="DR81" s="255" t="s">
        <v>10</v>
      </c>
      <c r="DS81" s="255">
        <f>'ф 4,2 - разносить'!BM52</f>
        <v>0</v>
      </c>
      <c r="DT81" s="255"/>
      <c r="DU81" s="255">
        <v>0</v>
      </c>
      <c r="DV81" s="256">
        <f>'ф 4,2 - разносить'!BN52</f>
        <v>0</v>
      </c>
      <c r="DW81" s="261" t="s">
        <v>10</v>
      </c>
      <c r="DX81" s="261" t="s">
        <v>10</v>
      </c>
      <c r="DY81" s="139" t="e">
        <f>#REF!+#REF!</f>
        <v>#REF!</v>
      </c>
      <c r="DZ81" s="207" t="s">
        <v>365</v>
      </c>
      <c r="EA81" s="205" t="s">
        <v>366</v>
      </c>
      <c r="EB81" s="205" t="s">
        <v>198</v>
      </c>
      <c r="EC81" s="254">
        <v>0</v>
      </c>
      <c r="ED81" s="255" t="s">
        <v>10</v>
      </c>
      <c r="EE81" s="255" t="s">
        <v>10</v>
      </c>
      <c r="EF81" s="254" t="s">
        <v>10</v>
      </c>
      <c r="EG81" s="254" t="s">
        <v>10</v>
      </c>
      <c r="EH81" s="255" t="s">
        <v>10</v>
      </c>
      <c r="EI81" s="255">
        <f>'ф 4,2 - разносить'!DA52</f>
        <v>0</v>
      </c>
      <c r="EJ81" s="255"/>
      <c r="EK81" s="255">
        <v>0</v>
      </c>
      <c r="EL81" s="256">
        <f>'ф 4,2 - разносить'!DB52</f>
        <v>0</v>
      </c>
      <c r="EM81" s="261" t="s">
        <v>10</v>
      </c>
      <c r="EN81" s="261" t="s">
        <v>10</v>
      </c>
      <c r="EO81" s="207" t="s">
        <v>365</v>
      </c>
      <c r="EP81" s="205" t="s">
        <v>366</v>
      </c>
      <c r="EQ81" s="205" t="s">
        <v>198</v>
      </c>
      <c r="ER81" s="254">
        <v>0</v>
      </c>
      <c r="ES81" s="255" t="s">
        <v>10</v>
      </c>
      <c r="ET81" s="255" t="s">
        <v>10</v>
      </c>
      <c r="EU81" s="254" t="s">
        <v>10</v>
      </c>
      <c r="EV81" s="254" t="s">
        <v>10</v>
      </c>
      <c r="EW81" s="255" t="s">
        <v>10</v>
      </c>
      <c r="EX81" s="255">
        <f>'ф 4,2 - разносить'!DM52</f>
        <v>0</v>
      </c>
      <c r="EY81" s="255"/>
      <c r="EZ81" s="255">
        <v>0</v>
      </c>
      <c r="FA81" s="256">
        <f>'ф 4,2 - разносить'!DN52</f>
        <v>0</v>
      </c>
      <c r="FB81" s="261" t="s">
        <v>10</v>
      </c>
      <c r="FC81" s="261" t="s">
        <v>10</v>
      </c>
      <c r="FD81" s="207" t="s">
        <v>365</v>
      </c>
      <c r="FE81" s="205" t="s">
        <v>366</v>
      </c>
      <c r="FF81" s="205" t="s">
        <v>198</v>
      </c>
      <c r="FG81" s="254">
        <v>0</v>
      </c>
      <c r="FH81" s="255" t="s">
        <v>10</v>
      </c>
      <c r="FI81" s="255" t="s">
        <v>10</v>
      </c>
      <c r="FJ81" s="254" t="s">
        <v>10</v>
      </c>
      <c r="FK81" s="254" t="s">
        <v>10</v>
      </c>
      <c r="FL81" s="255" t="s">
        <v>10</v>
      </c>
      <c r="FM81" s="255">
        <f>'ф 4,2 - разносить'!DY52</f>
        <v>0</v>
      </c>
      <c r="FN81" s="255"/>
      <c r="FO81" s="255">
        <v>0</v>
      </c>
      <c r="FP81" s="256">
        <f>'ф 4,2 - разносить'!DZ52</f>
        <v>0</v>
      </c>
      <c r="FQ81" s="261" t="s">
        <v>10</v>
      </c>
      <c r="FR81" s="261" t="s">
        <v>10</v>
      </c>
      <c r="FS81" s="207" t="s">
        <v>365</v>
      </c>
      <c r="FT81" s="205" t="s">
        <v>366</v>
      </c>
      <c r="FU81" s="205" t="s">
        <v>198</v>
      </c>
      <c r="FV81" s="254">
        <v>0</v>
      </c>
      <c r="FW81" s="255" t="s">
        <v>10</v>
      </c>
      <c r="FX81" s="255" t="s">
        <v>10</v>
      </c>
      <c r="FY81" s="254" t="s">
        <v>10</v>
      </c>
      <c r="FZ81" s="254" t="s">
        <v>10</v>
      </c>
      <c r="GA81" s="255" t="s">
        <v>10</v>
      </c>
      <c r="GB81" s="255">
        <f>'ф 4,2 - разносить'!EK52</f>
        <v>0</v>
      </c>
      <c r="GC81" s="256">
        <v>0</v>
      </c>
      <c r="GD81" s="256">
        <f>'ф 4,2 - разносить'!CI52</f>
        <v>0</v>
      </c>
      <c r="GE81" s="261" t="s">
        <v>10</v>
      </c>
      <c r="GF81" s="261" t="s">
        <v>10</v>
      </c>
    </row>
    <row r="82" spans="1:188" s="37" customFormat="1" ht="16.5" customHeight="1" hidden="1">
      <c r="A82" s="207" t="s">
        <v>279</v>
      </c>
      <c r="B82" s="205" t="s">
        <v>220</v>
      </c>
      <c r="C82" s="205"/>
      <c r="D82" s="269">
        <f>U82+AK82+BA82+BQ82+CG82+CW82+DM82+EC82+ER82+FG82+FV82</f>
        <v>0</v>
      </c>
      <c r="E82" s="270" t="s">
        <v>10</v>
      </c>
      <c r="F82" s="270" t="s">
        <v>10</v>
      </c>
      <c r="G82" s="269" t="s">
        <v>10</v>
      </c>
      <c r="H82" s="269" t="s">
        <v>10</v>
      </c>
      <c r="I82" s="270" t="s">
        <v>10</v>
      </c>
      <c r="J82" s="269">
        <f>AA82+AQ82+BG82+BW82+CM82+DC82+DS82+EI82+EX82+FM82+GB82</f>
        <v>0</v>
      </c>
      <c r="K82" s="269" t="e">
        <f>AB82+AR82+BH82+BX82+CN82+DD82+DT82+EJ82+EY82+FN82+#REF!</f>
        <v>#REF!</v>
      </c>
      <c r="L82" s="269">
        <f>AD82+AT82+BJ82+BZ82+CP82+DF82+DV82+EL82+FA82+FP82+GC82</f>
        <v>0</v>
      </c>
      <c r="M82" s="269">
        <f t="shared" si="6"/>
        <v>0</v>
      </c>
      <c r="N82" s="271" t="s">
        <v>10</v>
      </c>
      <c r="O82" s="271" t="s">
        <v>10</v>
      </c>
      <c r="P82" s="127" t="e">
        <f>#REF!+#REF!</f>
        <v>#REF!</v>
      </c>
      <c r="Q82" s="127"/>
      <c r="R82" s="207" t="s">
        <v>279</v>
      </c>
      <c r="S82" s="205" t="s">
        <v>220</v>
      </c>
      <c r="T82" s="205"/>
      <c r="U82" s="254">
        <v>0</v>
      </c>
      <c r="V82" s="255" t="s">
        <v>10</v>
      </c>
      <c r="W82" s="255" t="s">
        <v>10</v>
      </c>
      <c r="X82" s="255" t="s">
        <v>10</v>
      </c>
      <c r="Y82" s="255" t="s">
        <v>10</v>
      </c>
      <c r="Z82" s="255" t="s">
        <v>10</v>
      </c>
      <c r="AA82" s="255">
        <f>'ф 4,2 - разносить'!AC53</f>
        <v>0</v>
      </c>
      <c r="AB82" s="255" t="e">
        <f>#REF!+#REF!</f>
        <v>#REF!</v>
      </c>
      <c r="AC82" s="255"/>
      <c r="AD82" s="255">
        <f>'ф 4,2 - разносить'!AD53</f>
        <v>0</v>
      </c>
      <c r="AE82" s="256" t="s">
        <v>10</v>
      </c>
      <c r="AF82" s="256" t="s">
        <v>10</v>
      </c>
      <c r="AG82" s="127" t="e">
        <f>#REF!+#REF!</f>
        <v>#REF!</v>
      </c>
      <c r="AH82" s="207" t="s">
        <v>279</v>
      </c>
      <c r="AI82" s="205" t="s">
        <v>220</v>
      </c>
      <c r="AJ82" s="205"/>
      <c r="AK82" s="254">
        <v>0</v>
      </c>
      <c r="AL82" s="255" t="s">
        <v>10</v>
      </c>
      <c r="AM82" s="255" t="s">
        <v>10</v>
      </c>
      <c r="AN82" s="254" t="s">
        <v>10</v>
      </c>
      <c r="AO82" s="254" t="s">
        <v>10</v>
      </c>
      <c r="AP82" s="255" t="s">
        <v>10</v>
      </c>
      <c r="AQ82" s="255">
        <f>'ф 4,2 - разносить'!AX53</f>
        <v>0</v>
      </c>
      <c r="AR82" s="255">
        <f>'ф 4,2 - разносить'!AY53</f>
        <v>0</v>
      </c>
      <c r="AS82" s="255"/>
      <c r="AT82" s="255">
        <f>'ф 4,2 - разносить'!AY53</f>
        <v>0</v>
      </c>
      <c r="AU82" s="256" t="s">
        <v>10</v>
      </c>
      <c r="AV82" s="256" t="s">
        <v>10</v>
      </c>
      <c r="AW82" s="127" t="e">
        <f>#REF!+#REF!</f>
        <v>#REF!</v>
      </c>
      <c r="AX82" s="207" t="s">
        <v>279</v>
      </c>
      <c r="AY82" s="205" t="s">
        <v>220</v>
      </c>
      <c r="AZ82" s="205"/>
      <c r="BA82" s="254">
        <v>0</v>
      </c>
      <c r="BB82" s="255" t="s">
        <v>10</v>
      </c>
      <c r="BC82" s="255" t="s">
        <v>10</v>
      </c>
      <c r="BD82" s="254" t="s">
        <v>10</v>
      </c>
      <c r="BE82" s="254" t="s">
        <v>10</v>
      </c>
      <c r="BF82" s="255" t="s">
        <v>10</v>
      </c>
      <c r="BG82" s="255">
        <f>'ф 4,2 - разносить'!BA53</f>
        <v>0</v>
      </c>
      <c r="BH82" s="255" t="e">
        <f>#REF!+#REF!</f>
        <v>#REF!</v>
      </c>
      <c r="BI82" s="255"/>
      <c r="BJ82" s="255">
        <f>'ф 4,2 - разносить'!BB53</f>
        <v>0</v>
      </c>
      <c r="BK82" s="256" t="s">
        <v>10</v>
      </c>
      <c r="BL82" s="256" t="s">
        <v>10</v>
      </c>
      <c r="BM82" s="127" t="e">
        <f>#REF!+#REF!</f>
        <v>#REF!</v>
      </c>
      <c r="BN82" s="207" t="s">
        <v>279</v>
      </c>
      <c r="BO82" s="205" t="s">
        <v>220</v>
      </c>
      <c r="BP82" s="205"/>
      <c r="BQ82" s="254">
        <v>0</v>
      </c>
      <c r="BR82" s="255" t="s">
        <v>10</v>
      </c>
      <c r="BS82" s="255" t="s">
        <v>10</v>
      </c>
      <c r="BT82" s="254" t="s">
        <v>10</v>
      </c>
      <c r="BU82" s="254" t="s">
        <v>10</v>
      </c>
      <c r="BV82" s="255" t="s">
        <v>10</v>
      </c>
      <c r="BW82" s="255">
        <f>'ф 4,2 - разносить'!BD53</f>
        <v>0</v>
      </c>
      <c r="BX82" s="255" t="e">
        <f>#REF!+#REF!</f>
        <v>#REF!</v>
      </c>
      <c r="BY82" s="255"/>
      <c r="BZ82" s="255">
        <f>'ф 4,2 - разносить'!BE53</f>
        <v>0</v>
      </c>
      <c r="CA82" s="256" t="s">
        <v>10</v>
      </c>
      <c r="CB82" s="256" t="s">
        <v>10</v>
      </c>
      <c r="CC82" s="127" t="e">
        <f>#REF!+#REF!</f>
        <v>#REF!</v>
      </c>
      <c r="CD82" s="207" t="s">
        <v>279</v>
      </c>
      <c r="CE82" s="205" t="s">
        <v>220</v>
      </c>
      <c r="CF82" s="205"/>
      <c r="CG82" s="254">
        <v>0</v>
      </c>
      <c r="CH82" s="255" t="s">
        <v>10</v>
      </c>
      <c r="CI82" s="255" t="s">
        <v>10</v>
      </c>
      <c r="CJ82" s="254" t="s">
        <v>10</v>
      </c>
      <c r="CK82" s="254" t="s">
        <v>10</v>
      </c>
      <c r="CL82" s="255" t="s">
        <v>10</v>
      </c>
      <c r="CM82" s="255">
        <f>'ф 4,2 - разносить'!BJ53</f>
        <v>0</v>
      </c>
      <c r="CN82" s="255" t="e">
        <f>#REF!+#REF!</f>
        <v>#REF!</v>
      </c>
      <c r="CO82" s="255"/>
      <c r="CP82" s="255">
        <f>'ф 4,2 - разносить'!BK53</f>
        <v>0</v>
      </c>
      <c r="CQ82" s="256" t="s">
        <v>10</v>
      </c>
      <c r="CR82" s="256" t="s">
        <v>10</v>
      </c>
      <c r="CS82" s="127" t="e">
        <f>#REF!+#REF!</f>
        <v>#REF!</v>
      </c>
      <c r="CT82" s="207" t="s">
        <v>279</v>
      </c>
      <c r="CU82" s="205" t="s">
        <v>220</v>
      </c>
      <c r="CV82" s="205"/>
      <c r="CW82" s="254">
        <v>0</v>
      </c>
      <c r="CX82" s="255" t="s">
        <v>10</v>
      </c>
      <c r="CY82" s="255" t="s">
        <v>10</v>
      </c>
      <c r="CZ82" s="254" t="s">
        <v>10</v>
      </c>
      <c r="DA82" s="254" t="s">
        <v>10</v>
      </c>
      <c r="DB82" s="255" t="s">
        <v>10</v>
      </c>
      <c r="DC82" s="255">
        <f>'ф 4,2 - разносить'!BG53</f>
        <v>0</v>
      </c>
      <c r="DD82" s="255">
        <f>'ф 4,2 - разносить'!DJ53</f>
        <v>0</v>
      </c>
      <c r="DE82" s="255"/>
      <c r="DF82" s="256">
        <f>'ф 4,2 - разносить'!BH53</f>
        <v>0</v>
      </c>
      <c r="DG82" s="256" t="s">
        <v>10</v>
      </c>
      <c r="DH82" s="256" t="s">
        <v>10</v>
      </c>
      <c r="DI82" s="127" t="e">
        <f>#REF!+#REF!</f>
        <v>#REF!</v>
      </c>
      <c r="DJ82" s="207" t="s">
        <v>279</v>
      </c>
      <c r="DK82" s="205" t="s">
        <v>220</v>
      </c>
      <c r="DL82" s="205"/>
      <c r="DM82" s="254">
        <v>0</v>
      </c>
      <c r="DN82" s="255" t="s">
        <v>10</v>
      </c>
      <c r="DO82" s="255" t="s">
        <v>10</v>
      </c>
      <c r="DP82" s="254" t="s">
        <v>10</v>
      </c>
      <c r="DQ82" s="254" t="s">
        <v>10</v>
      </c>
      <c r="DR82" s="255" t="s">
        <v>10</v>
      </c>
      <c r="DS82" s="255">
        <f>'ф 4,2 - разносить'!BM53</f>
        <v>0</v>
      </c>
      <c r="DT82" s="255"/>
      <c r="DU82" s="255"/>
      <c r="DV82" s="256">
        <f>'ф 4,2 - разносить'!BN53</f>
        <v>0</v>
      </c>
      <c r="DW82" s="261" t="s">
        <v>10</v>
      </c>
      <c r="DX82" s="261" t="s">
        <v>10</v>
      </c>
      <c r="DY82" s="139" t="e">
        <f>#REF!+#REF!</f>
        <v>#REF!</v>
      </c>
      <c r="DZ82" s="207" t="s">
        <v>279</v>
      </c>
      <c r="EA82" s="205" t="s">
        <v>220</v>
      </c>
      <c r="EB82" s="205"/>
      <c r="EC82" s="254">
        <v>0</v>
      </c>
      <c r="ED82" s="255" t="s">
        <v>10</v>
      </c>
      <c r="EE82" s="255" t="s">
        <v>10</v>
      </c>
      <c r="EF82" s="254" t="s">
        <v>10</v>
      </c>
      <c r="EG82" s="254" t="s">
        <v>10</v>
      </c>
      <c r="EH82" s="255" t="s">
        <v>10</v>
      </c>
      <c r="EI82" s="255">
        <f>'ф 4,2 - разносить'!DA53</f>
        <v>0</v>
      </c>
      <c r="EJ82" s="255"/>
      <c r="EK82" s="255"/>
      <c r="EL82" s="256">
        <f>'ф 4,2 - разносить'!DB53</f>
        <v>0</v>
      </c>
      <c r="EM82" s="261" t="s">
        <v>10</v>
      </c>
      <c r="EN82" s="261" t="s">
        <v>10</v>
      </c>
      <c r="EO82" s="207" t="s">
        <v>279</v>
      </c>
      <c r="EP82" s="205" t="s">
        <v>220</v>
      </c>
      <c r="EQ82" s="205"/>
      <c r="ER82" s="254">
        <v>0</v>
      </c>
      <c r="ES82" s="255" t="s">
        <v>10</v>
      </c>
      <c r="ET82" s="255" t="s">
        <v>10</v>
      </c>
      <c r="EU82" s="254" t="s">
        <v>10</v>
      </c>
      <c r="EV82" s="254" t="s">
        <v>10</v>
      </c>
      <c r="EW82" s="255" t="s">
        <v>10</v>
      </c>
      <c r="EX82" s="255">
        <f>'ф 4,2 - разносить'!DM53</f>
        <v>0</v>
      </c>
      <c r="EY82" s="255"/>
      <c r="EZ82" s="255"/>
      <c r="FA82" s="256">
        <f>'ф 4,2 - разносить'!DN53</f>
        <v>0</v>
      </c>
      <c r="FB82" s="261" t="s">
        <v>10</v>
      </c>
      <c r="FC82" s="261" t="s">
        <v>10</v>
      </c>
      <c r="FD82" s="207" t="s">
        <v>279</v>
      </c>
      <c r="FE82" s="205" t="s">
        <v>220</v>
      </c>
      <c r="FF82" s="205"/>
      <c r="FG82" s="254">
        <v>0</v>
      </c>
      <c r="FH82" s="255" t="s">
        <v>10</v>
      </c>
      <c r="FI82" s="255" t="s">
        <v>10</v>
      </c>
      <c r="FJ82" s="254" t="s">
        <v>10</v>
      </c>
      <c r="FK82" s="254" t="s">
        <v>10</v>
      </c>
      <c r="FL82" s="255" t="s">
        <v>10</v>
      </c>
      <c r="FM82" s="255">
        <f>'ф 4,2 - разносить'!DY53</f>
        <v>0</v>
      </c>
      <c r="FN82" s="255"/>
      <c r="FO82" s="255"/>
      <c r="FP82" s="256">
        <f>'ф 4,2 - разносить'!DZ53</f>
        <v>0</v>
      </c>
      <c r="FQ82" s="261" t="s">
        <v>10</v>
      </c>
      <c r="FR82" s="261" t="s">
        <v>10</v>
      </c>
      <c r="FS82" s="207" t="s">
        <v>279</v>
      </c>
      <c r="FT82" s="205" t="s">
        <v>220</v>
      </c>
      <c r="FU82" s="205"/>
      <c r="FV82" s="254">
        <v>0</v>
      </c>
      <c r="FW82" s="255" t="s">
        <v>10</v>
      </c>
      <c r="FX82" s="255" t="s">
        <v>10</v>
      </c>
      <c r="FY82" s="254" t="s">
        <v>10</v>
      </c>
      <c r="FZ82" s="254" t="s">
        <v>10</v>
      </c>
      <c r="GA82" s="255" t="s">
        <v>10</v>
      </c>
      <c r="GB82" s="255">
        <f>'ф 4,2 - разносить'!EK53</f>
        <v>0</v>
      </c>
      <c r="GC82" s="256">
        <f>'ф 4,2 - разносить'!EL53</f>
        <v>0</v>
      </c>
      <c r="GD82" s="256">
        <f>'ф 4,2 - разносить'!CI53</f>
        <v>0</v>
      </c>
      <c r="GE82" s="261" t="s">
        <v>10</v>
      </c>
      <c r="GF82" s="261" t="s">
        <v>10</v>
      </c>
    </row>
    <row r="83" spans="1:188" s="37" customFormat="1" ht="17.25" customHeight="1">
      <c r="A83" s="207" t="s">
        <v>252</v>
      </c>
      <c r="B83" s="205" t="s">
        <v>367</v>
      </c>
      <c r="C83" s="205" t="s">
        <v>199</v>
      </c>
      <c r="D83" s="269">
        <f>U83+AK83+BA83+BQ83+CG83+CW83+DM83+EC83+ER83+FG83+FV83</f>
        <v>159000</v>
      </c>
      <c r="E83" s="270" t="s">
        <v>10</v>
      </c>
      <c r="F83" s="270" t="s">
        <v>10</v>
      </c>
      <c r="G83" s="269" t="s">
        <v>10</v>
      </c>
      <c r="H83" s="269" t="s">
        <v>10</v>
      </c>
      <c r="I83" s="270" t="s">
        <v>10</v>
      </c>
      <c r="J83" s="269">
        <f>AA83+AQ83+BG83+BW83+CM83+DC83+DS83+EI83+EX83+FM83+GB83</f>
        <v>0</v>
      </c>
      <c r="K83" s="269" t="e">
        <f>AB83+AR83+BH83+BX83+CN83+DD83+DT83+EJ83+EY83+FN83+#REF!</f>
        <v>#REF!</v>
      </c>
      <c r="L83" s="269">
        <f>AD83+AT83+BJ83+BZ83+CP83+DF83+DV83+EL83+FA83+FP83+GC83</f>
        <v>0</v>
      </c>
      <c r="M83" s="269">
        <f t="shared" si="6"/>
        <v>0</v>
      </c>
      <c r="N83" s="271" t="s">
        <v>10</v>
      </c>
      <c r="O83" s="271" t="s">
        <v>10</v>
      </c>
      <c r="P83" s="127" t="e">
        <f>#REF!+#REF!</f>
        <v>#REF!</v>
      </c>
      <c r="Q83" s="127"/>
      <c r="R83" s="207" t="s">
        <v>252</v>
      </c>
      <c r="S83" s="205" t="s">
        <v>367</v>
      </c>
      <c r="T83" s="205" t="s">
        <v>199</v>
      </c>
      <c r="U83" s="254">
        <v>100000</v>
      </c>
      <c r="V83" s="255" t="s">
        <v>10</v>
      </c>
      <c r="W83" s="255" t="s">
        <v>10</v>
      </c>
      <c r="X83" s="255" t="s">
        <v>10</v>
      </c>
      <c r="Y83" s="255" t="s">
        <v>10</v>
      </c>
      <c r="Z83" s="255" t="s">
        <v>10</v>
      </c>
      <c r="AA83" s="255">
        <f>'ф 4,2 - разносить'!AC53</f>
        <v>0</v>
      </c>
      <c r="AB83" s="255" t="e">
        <f>#REF!+#REF!</f>
        <v>#REF!</v>
      </c>
      <c r="AC83" s="255">
        <v>0</v>
      </c>
      <c r="AD83" s="255">
        <f>'ф 4,2 - разносить'!AD53</f>
        <v>0</v>
      </c>
      <c r="AE83" s="256" t="s">
        <v>10</v>
      </c>
      <c r="AF83" s="256" t="s">
        <v>10</v>
      </c>
      <c r="AG83" s="127" t="e">
        <f>#REF!+#REF!</f>
        <v>#REF!</v>
      </c>
      <c r="AH83" s="207" t="s">
        <v>252</v>
      </c>
      <c r="AI83" s="205" t="s">
        <v>367</v>
      </c>
      <c r="AJ83" s="205" t="s">
        <v>199</v>
      </c>
      <c r="AK83" s="254">
        <v>59000</v>
      </c>
      <c r="AL83" s="255" t="s">
        <v>10</v>
      </c>
      <c r="AM83" s="255" t="s">
        <v>10</v>
      </c>
      <c r="AN83" s="254" t="s">
        <v>10</v>
      </c>
      <c r="AO83" s="254" t="s">
        <v>10</v>
      </c>
      <c r="AP83" s="255" t="s">
        <v>10</v>
      </c>
      <c r="AQ83" s="255">
        <f>'ф 4,2 - разносить'!AX53</f>
        <v>0</v>
      </c>
      <c r="AR83" s="255">
        <f>'ф 4,2 - разносить'!AY54</f>
        <v>0</v>
      </c>
      <c r="AS83" s="255">
        <v>0</v>
      </c>
      <c r="AT83" s="255">
        <f>'ф 4,2 - разносить'!AY54</f>
        <v>0</v>
      </c>
      <c r="AU83" s="256" t="s">
        <v>10</v>
      </c>
      <c r="AV83" s="256" t="s">
        <v>10</v>
      </c>
      <c r="AW83" s="127" t="e">
        <f>#REF!+#REF!</f>
        <v>#REF!</v>
      </c>
      <c r="AX83" s="207" t="s">
        <v>252</v>
      </c>
      <c r="AY83" s="205" t="s">
        <v>367</v>
      </c>
      <c r="AZ83" s="205" t="s">
        <v>199</v>
      </c>
      <c r="BA83" s="254">
        <v>0</v>
      </c>
      <c r="BB83" s="255" t="s">
        <v>10</v>
      </c>
      <c r="BC83" s="255" t="s">
        <v>10</v>
      </c>
      <c r="BD83" s="254" t="s">
        <v>10</v>
      </c>
      <c r="BE83" s="254" t="s">
        <v>10</v>
      </c>
      <c r="BF83" s="255" t="s">
        <v>10</v>
      </c>
      <c r="BG83" s="255">
        <f>'ф 4,2 - разносить'!BA54</f>
        <v>0</v>
      </c>
      <c r="BH83" s="255" t="e">
        <f>#REF!+#REF!</f>
        <v>#REF!</v>
      </c>
      <c r="BI83" s="255">
        <v>0</v>
      </c>
      <c r="BJ83" s="255">
        <f>'ф 4,2 - разносить'!BB54</f>
        <v>0</v>
      </c>
      <c r="BK83" s="256" t="s">
        <v>10</v>
      </c>
      <c r="BL83" s="256" t="s">
        <v>10</v>
      </c>
      <c r="BM83" s="127" t="e">
        <f>#REF!+#REF!</f>
        <v>#REF!</v>
      </c>
      <c r="BN83" s="207" t="s">
        <v>252</v>
      </c>
      <c r="BO83" s="205" t="s">
        <v>367</v>
      </c>
      <c r="BP83" s="205" t="s">
        <v>199</v>
      </c>
      <c r="BQ83" s="254">
        <v>0</v>
      </c>
      <c r="BR83" s="255" t="s">
        <v>10</v>
      </c>
      <c r="BS83" s="255" t="s">
        <v>10</v>
      </c>
      <c r="BT83" s="254" t="s">
        <v>10</v>
      </c>
      <c r="BU83" s="254" t="s">
        <v>10</v>
      </c>
      <c r="BV83" s="255" t="s">
        <v>10</v>
      </c>
      <c r="BW83" s="255">
        <f>'ф 4,2 - разносить'!BD54</f>
        <v>0</v>
      </c>
      <c r="BX83" s="255" t="e">
        <f>#REF!+#REF!</f>
        <v>#REF!</v>
      </c>
      <c r="BY83" s="255">
        <v>0</v>
      </c>
      <c r="BZ83" s="255">
        <f>'ф 4,2 - разносить'!BE54</f>
        <v>0</v>
      </c>
      <c r="CA83" s="256" t="s">
        <v>10</v>
      </c>
      <c r="CB83" s="256" t="s">
        <v>10</v>
      </c>
      <c r="CC83" s="127" t="e">
        <f>#REF!+#REF!</f>
        <v>#REF!</v>
      </c>
      <c r="CD83" s="207" t="s">
        <v>252</v>
      </c>
      <c r="CE83" s="205" t="s">
        <v>367</v>
      </c>
      <c r="CF83" s="205" t="s">
        <v>199</v>
      </c>
      <c r="CG83" s="254">
        <v>0</v>
      </c>
      <c r="CH83" s="255" t="s">
        <v>10</v>
      </c>
      <c r="CI83" s="255" t="s">
        <v>10</v>
      </c>
      <c r="CJ83" s="254" t="s">
        <v>10</v>
      </c>
      <c r="CK83" s="254" t="s">
        <v>10</v>
      </c>
      <c r="CL83" s="255" t="s">
        <v>10</v>
      </c>
      <c r="CM83" s="255">
        <f>'ф 4,2 - разносить'!BJ54</f>
        <v>0</v>
      </c>
      <c r="CN83" s="255" t="e">
        <f>#REF!+#REF!</f>
        <v>#REF!</v>
      </c>
      <c r="CO83" s="255">
        <v>0</v>
      </c>
      <c r="CP83" s="255">
        <f>'ф 4,2 - разносить'!BK54</f>
        <v>0</v>
      </c>
      <c r="CQ83" s="256" t="s">
        <v>10</v>
      </c>
      <c r="CR83" s="256" t="s">
        <v>10</v>
      </c>
      <c r="CS83" s="127" t="e">
        <f>#REF!+#REF!</f>
        <v>#REF!</v>
      </c>
      <c r="CT83" s="207" t="s">
        <v>252</v>
      </c>
      <c r="CU83" s="205" t="s">
        <v>367</v>
      </c>
      <c r="CV83" s="205" t="s">
        <v>199</v>
      </c>
      <c r="CW83" s="254">
        <v>0</v>
      </c>
      <c r="CX83" s="255" t="s">
        <v>10</v>
      </c>
      <c r="CY83" s="255" t="s">
        <v>10</v>
      </c>
      <c r="CZ83" s="254" t="s">
        <v>10</v>
      </c>
      <c r="DA83" s="254" t="s">
        <v>10</v>
      </c>
      <c r="DB83" s="255" t="s">
        <v>10</v>
      </c>
      <c r="DC83" s="255">
        <f>'ф 4,2 - разносить'!BG54</f>
        <v>0</v>
      </c>
      <c r="DD83" s="255">
        <f>'ф 4,2 - разносить'!DJ54</f>
        <v>0</v>
      </c>
      <c r="DE83" s="255">
        <v>0</v>
      </c>
      <c r="DF83" s="256">
        <f>'ф 4,2 - разносить'!BH54</f>
        <v>0</v>
      </c>
      <c r="DG83" s="256" t="s">
        <v>10</v>
      </c>
      <c r="DH83" s="256" t="s">
        <v>10</v>
      </c>
      <c r="DI83" s="127" t="e">
        <f>#REF!+#REF!</f>
        <v>#REF!</v>
      </c>
      <c r="DJ83" s="207" t="s">
        <v>252</v>
      </c>
      <c r="DK83" s="205" t="s">
        <v>367</v>
      </c>
      <c r="DL83" s="205" t="s">
        <v>199</v>
      </c>
      <c r="DM83" s="254">
        <v>0</v>
      </c>
      <c r="DN83" s="255" t="s">
        <v>10</v>
      </c>
      <c r="DO83" s="255" t="s">
        <v>10</v>
      </c>
      <c r="DP83" s="254" t="s">
        <v>10</v>
      </c>
      <c r="DQ83" s="254" t="s">
        <v>10</v>
      </c>
      <c r="DR83" s="255" t="s">
        <v>10</v>
      </c>
      <c r="DS83" s="255">
        <f>'ф 4,2 - разносить'!BM54</f>
        <v>0</v>
      </c>
      <c r="DT83" s="255"/>
      <c r="DU83" s="255">
        <v>0</v>
      </c>
      <c r="DV83" s="256">
        <f>'ф 4,2 - разносить'!BN54</f>
        <v>0</v>
      </c>
      <c r="DW83" s="261" t="s">
        <v>10</v>
      </c>
      <c r="DX83" s="261" t="s">
        <v>10</v>
      </c>
      <c r="DY83" s="139" t="e">
        <f>#REF!+#REF!</f>
        <v>#REF!</v>
      </c>
      <c r="DZ83" s="207" t="s">
        <v>252</v>
      </c>
      <c r="EA83" s="205" t="s">
        <v>367</v>
      </c>
      <c r="EB83" s="205" t="s">
        <v>199</v>
      </c>
      <c r="EC83" s="254">
        <v>0</v>
      </c>
      <c r="ED83" s="255" t="s">
        <v>10</v>
      </c>
      <c r="EE83" s="255" t="s">
        <v>10</v>
      </c>
      <c r="EF83" s="254" t="s">
        <v>10</v>
      </c>
      <c r="EG83" s="254" t="s">
        <v>10</v>
      </c>
      <c r="EH83" s="255" t="s">
        <v>10</v>
      </c>
      <c r="EI83" s="255">
        <f>'ф 4,2 - разносить'!CK54</f>
        <v>0</v>
      </c>
      <c r="EJ83" s="255">
        <f>'ф 4,2 - разносить'!CL54</f>
        <v>0</v>
      </c>
      <c r="EK83" s="255">
        <v>0</v>
      </c>
      <c r="EL83" s="255">
        <f>'ф 4,2 - разносить'!CL54</f>
        <v>0</v>
      </c>
      <c r="EM83" s="261" t="s">
        <v>10</v>
      </c>
      <c r="EN83" s="261" t="s">
        <v>10</v>
      </c>
      <c r="EO83" s="207" t="s">
        <v>252</v>
      </c>
      <c r="EP83" s="205" t="s">
        <v>367</v>
      </c>
      <c r="EQ83" s="205" t="s">
        <v>199</v>
      </c>
      <c r="ER83" s="254">
        <v>0</v>
      </c>
      <c r="ES83" s="255" t="s">
        <v>10</v>
      </c>
      <c r="ET83" s="255" t="s">
        <v>10</v>
      </c>
      <c r="EU83" s="254" t="s">
        <v>10</v>
      </c>
      <c r="EV83" s="254" t="s">
        <v>10</v>
      </c>
      <c r="EW83" s="255" t="s">
        <v>10</v>
      </c>
      <c r="EX83" s="255">
        <f>'ф 4,2 - разносить'!CZ54</f>
        <v>0</v>
      </c>
      <c r="EY83" s="255">
        <f>'ф 4,2 - разносить'!DA54</f>
        <v>0</v>
      </c>
      <c r="EZ83" s="255">
        <v>0</v>
      </c>
      <c r="FA83" s="255">
        <f>'ф 4,2 - разносить'!DA54</f>
        <v>0</v>
      </c>
      <c r="FB83" s="261" t="s">
        <v>10</v>
      </c>
      <c r="FC83" s="261" t="s">
        <v>10</v>
      </c>
      <c r="FD83" s="207" t="s">
        <v>252</v>
      </c>
      <c r="FE83" s="205" t="s">
        <v>367</v>
      </c>
      <c r="FF83" s="205" t="s">
        <v>199</v>
      </c>
      <c r="FG83" s="254">
        <v>0</v>
      </c>
      <c r="FH83" s="255" t="s">
        <v>10</v>
      </c>
      <c r="FI83" s="255" t="s">
        <v>10</v>
      </c>
      <c r="FJ83" s="254" t="s">
        <v>10</v>
      </c>
      <c r="FK83" s="254" t="s">
        <v>10</v>
      </c>
      <c r="FL83" s="255" t="s">
        <v>10</v>
      </c>
      <c r="FM83" s="255">
        <f>'ф 4,2 - разносить'!DL54</f>
        <v>0</v>
      </c>
      <c r="FN83" s="255">
        <f>'ф 4,2 - разносить'!DM54</f>
        <v>0</v>
      </c>
      <c r="FO83" s="255">
        <v>0</v>
      </c>
      <c r="FP83" s="255">
        <f>'ф 4,2 - разносить'!DM54</f>
        <v>0</v>
      </c>
      <c r="FQ83" s="261" t="s">
        <v>10</v>
      </c>
      <c r="FR83" s="261" t="s">
        <v>10</v>
      </c>
      <c r="FS83" s="207" t="s">
        <v>252</v>
      </c>
      <c r="FT83" s="205" t="s">
        <v>367</v>
      </c>
      <c r="FU83" s="205" t="s">
        <v>199</v>
      </c>
      <c r="FV83" s="254">
        <v>0</v>
      </c>
      <c r="FW83" s="255" t="s">
        <v>10</v>
      </c>
      <c r="FX83" s="255" t="s">
        <v>10</v>
      </c>
      <c r="FY83" s="254" t="s">
        <v>10</v>
      </c>
      <c r="FZ83" s="254" t="s">
        <v>10</v>
      </c>
      <c r="GA83" s="255" t="s">
        <v>10</v>
      </c>
      <c r="GB83" s="255">
        <f>'ф 4,2 - разносить'!CH53</f>
        <v>0</v>
      </c>
      <c r="GC83" s="255">
        <v>0</v>
      </c>
      <c r="GD83" s="256">
        <f>'ф 4,2 - разносить'!CI53</f>
        <v>0</v>
      </c>
      <c r="GE83" s="261" t="s">
        <v>10</v>
      </c>
      <c r="GF83" s="261" t="s">
        <v>10</v>
      </c>
    </row>
    <row r="84" spans="1:188" s="37" customFormat="1" ht="17.25" customHeight="1">
      <c r="A84" s="213" t="s">
        <v>254</v>
      </c>
      <c r="B84" s="214" t="s">
        <v>368</v>
      </c>
      <c r="C84" s="214" t="s">
        <v>210</v>
      </c>
      <c r="D84" s="263">
        <f>D85+D87+D88</f>
        <v>0</v>
      </c>
      <c r="E84" s="272" t="s">
        <v>10</v>
      </c>
      <c r="F84" s="272" t="s">
        <v>10</v>
      </c>
      <c r="G84" s="263" t="s">
        <v>10</v>
      </c>
      <c r="H84" s="263" t="s">
        <v>10</v>
      </c>
      <c r="I84" s="272" t="s">
        <v>10</v>
      </c>
      <c r="J84" s="263">
        <f>J85+J87+J88</f>
        <v>0</v>
      </c>
      <c r="K84" s="263" t="e">
        <f>K85+K87+K88</f>
        <v>#REF!</v>
      </c>
      <c r="L84" s="263">
        <f>L85+L87+L88</f>
        <v>0</v>
      </c>
      <c r="M84" s="269">
        <f t="shared" si="6"/>
        <v>0</v>
      </c>
      <c r="N84" s="273" t="s">
        <v>10</v>
      </c>
      <c r="O84" s="273" t="s">
        <v>10</v>
      </c>
      <c r="P84" s="127"/>
      <c r="Q84" s="127"/>
      <c r="R84" s="213" t="s">
        <v>254</v>
      </c>
      <c r="S84" s="214" t="s">
        <v>368</v>
      </c>
      <c r="T84" s="214" t="s">
        <v>210</v>
      </c>
      <c r="U84" s="257">
        <f>U85+U87+U88</f>
        <v>0</v>
      </c>
      <c r="V84" s="258" t="s">
        <v>10</v>
      </c>
      <c r="W84" s="258" t="s">
        <v>10</v>
      </c>
      <c r="X84" s="258" t="s">
        <v>10</v>
      </c>
      <c r="Y84" s="258" t="s">
        <v>10</v>
      </c>
      <c r="Z84" s="258" t="s">
        <v>10</v>
      </c>
      <c r="AA84" s="257">
        <f>AA85+AA87+AA88</f>
        <v>0</v>
      </c>
      <c r="AB84" s="257" t="e">
        <f>AB85+AB87+AB88</f>
        <v>#REF!</v>
      </c>
      <c r="AC84" s="257">
        <v>0</v>
      </c>
      <c r="AD84" s="257">
        <f>AD85+AD87+AD88</f>
        <v>0</v>
      </c>
      <c r="AE84" s="259" t="s">
        <v>10</v>
      </c>
      <c r="AF84" s="259" t="s">
        <v>10</v>
      </c>
      <c r="AG84" s="127"/>
      <c r="AH84" s="213" t="s">
        <v>254</v>
      </c>
      <c r="AI84" s="214" t="s">
        <v>368</v>
      </c>
      <c r="AJ84" s="214" t="s">
        <v>210</v>
      </c>
      <c r="AK84" s="257">
        <f>AK85+AK87+AK88</f>
        <v>0</v>
      </c>
      <c r="AL84" s="258" t="s">
        <v>10</v>
      </c>
      <c r="AM84" s="258" t="s">
        <v>10</v>
      </c>
      <c r="AN84" s="257" t="s">
        <v>10</v>
      </c>
      <c r="AO84" s="257" t="s">
        <v>10</v>
      </c>
      <c r="AP84" s="258" t="s">
        <v>10</v>
      </c>
      <c r="AQ84" s="257">
        <f>AQ85+AQ87+AQ88</f>
        <v>0</v>
      </c>
      <c r="AR84" s="257">
        <f>AR85+AR87+AR88</f>
        <v>0</v>
      </c>
      <c r="AS84" s="257">
        <v>0</v>
      </c>
      <c r="AT84" s="257">
        <f>AT85+AT87+AT88</f>
        <v>0</v>
      </c>
      <c r="AU84" s="259" t="s">
        <v>10</v>
      </c>
      <c r="AV84" s="259" t="s">
        <v>10</v>
      </c>
      <c r="AW84" s="127"/>
      <c r="AX84" s="213" t="s">
        <v>254</v>
      </c>
      <c r="AY84" s="214" t="s">
        <v>368</v>
      </c>
      <c r="AZ84" s="214" t="s">
        <v>210</v>
      </c>
      <c r="BA84" s="257">
        <f>BA85+BA87+BA88</f>
        <v>0</v>
      </c>
      <c r="BB84" s="258" t="s">
        <v>10</v>
      </c>
      <c r="BC84" s="258" t="s">
        <v>10</v>
      </c>
      <c r="BD84" s="257" t="s">
        <v>10</v>
      </c>
      <c r="BE84" s="257" t="s">
        <v>10</v>
      </c>
      <c r="BF84" s="258" t="s">
        <v>10</v>
      </c>
      <c r="BG84" s="257">
        <f>BG85+BG87+BG88</f>
        <v>0</v>
      </c>
      <c r="BH84" s="257" t="e">
        <f>BH85+BH87+BH88</f>
        <v>#REF!</v>
      </c>
      <c r="BI84" s="257">
        <v>0</v>
      </c>
      <c r="BJ84" s="257">
        <f>BJ85+BJ87+BJ88</f>
        <v>0</v>
      </c>
      <c r="BK84" s="259" t="s">
        <v>10</v>
      </c>
      <c r="BL84" s="259" t="s">
        <v>10</v>
      </c>
      <c r="BM84" s="127"/>
      <c r="BN84" s="213" t="s">
        <v>254</v>
      </c>
      <c r="BO84" s="214" t="s">
        <v>368</v>
      </c>
      <c r="BP84" s="214" t="s">
        <v>210</v>
      </c>
      <c r="BQ84" s="257">
        <f>BQ85+BQ87+BQ88</f>
        <v>0</v>
      </c>
      <c r="BR84" s="258" t="s">
        <v>10</v>
      </c>
      <c r="BS84" s="258" t="s">
        <v>10</v>
      </c>
      <c r="BT84" s="257" t="s">
        <v>10</v>
      </c>
      <c r="BU84" s="257" t="s">
        <v>10</v>
      </c>
      <c r="BV84" s="258" t="s">
        <v>10</v>
      </c>
      <c r="BW84" s="257">
        <f>BW85+BW87+BW88</f>
        <v>0</v>
      </c>
      <c r="BX84" s="257" t="e">
        <f>BX85+BX87+BX88</f>
        <v>#REF!</v>
      </c>
      <c r="BY84" s="257">
        <v>0</v>
      </c>
      <c r="BZ84" s="257">
        <f>BZ85+BZ87+BZ88</f>
        <v>0</v>
      </c>
      <c r="CA84" s="259" t="s">
        <v>10</v>
      </c>
      <c r="CB84" s="259" t="s">
        <v>10</v>
      </c>
      <c r="CC84" s="127"/>
      <c r="CD84" s="213" t="s">
        <v>254</v>
      </c>
      <c r="CE84" s="214" t="s">
        <v>368</v>
      </c>
      <c r="CF84" s="214" t="s">
        <v>210</v>
      </c>
      <c r="CG84" s="257">
        <f>CG85+CG87+CG88</f>
        <v>0</v>
      </c>
      <c r="CH84" s="258" t="s">
        <v>10</v>
      </c>
      <c r="CI84" s="258" t="s">
        <v>10</v>
      </c>
      <c r="CJ84" s="257" t="s">
        <v>10</v>
      </c>
      <c r="CK84" s="257" t="s">
        <v>10</v>
      </c>
      <c r="CL84" s="258" t="s">
        <v>10</v>
      </c>
      <c r="CM84" s="257">
        <f>CM85+CM87+CM88</f>
        <v>0</v>
      </c>
      <c r="CN84" s="257" t="e">
        <f>CN85+CN87+CN88</f>
        <v>#REF!</v>
      </c>
      <c r="CO84" s="257">
        <v>0</v>
      </c>
      <c r="CP84" s="257">
        <f>CP85+CP87+CP88</f>
        <v>0</v>
      </c>
      <c r="CQ84" s="259" t="s">
        <v>10</v>
      </c>
      <c r="CR84" s="259" t="s">
        <v>10</v>
      </c>
      <c r="CS84" s="127"/>
      <c r="CT84" s="213" t="s">
        <v>254</v>
      </c>
      <c r="CU84" s="214" t="s">
        <v>368</v>
      </c>
      <c r="CV84" s="214" t="s">
        <v>210</v>
      </c>
      <c r="CW84" s="257">
        <f>CW85+CW87+CW88</f>
        <v>0</v>
      </c>
      <c r="CX84" s="258" t="s">
        <v>10</v>
      </c>
      <c r="CY84" s="258" t="s">
        <v>10</v>
      </c>
      <c r="CZ84" s="257" t="s">
        <v>10</v>
      </c>
      <c r="DA84" s="257" t="s">
        <v>10</v>
      </c>
      <c r="DB84" s="258" t="s">
        <v>10</v>
      </c>
      <c r="DC84" s="257">
        <f>DC85+DC87+DC88</f>
        <v>0</v>
      </c>
      <c r="DD84" s="257">
        <f>DD85+DD87+DD88</f>
        <v>0</v>
      </c>
      <c r="DE84" s="257">
        <v>0</v>
      </c>
      <c r="DF84" s="257">
        <f>DF85+DF87+DF88</f>
        <v>0</v>
      </c>
      <c r="DG84" s="259" t="s">
        <v>10</v>
      </c>
      <c r="DH84" s="259" t="s">
        <v>10</v>
      </c>
      <c r="DI84" s="127"/>
      <c r="DJ84" s="213" t="s">
        <v>254</v>
      </c>
      <c r="DK84" s="214" t="s">
        <v>368</v>
      </c>
      <c r="DL84" s="214" t="s">
        <v>210</v>
      </c>
      <c r="DM84" s="257">
        <f>DM85+DM87+DM88</f>
        <v>0</v>
      </c>
      <c r="DN84" s="258" t="s">
        <v>10</v>
      </c>
      <c r="DO84" s="258" t="s">
        <v>10</v>
      </c>
      <c r="DP84" s="257" t="s">
        <v>10</v>
      </c>
      <c r="DQ84" s="257" t="s">
        <v>10</v>
      </c>
      <c r="DR84" s="258" t="s">
        <v>10</v>
      </c>
      <c r="DS84" s="257">
        <f>DS85+DS87+DS88</f>
        <v>0</v>
      </c>
      <c r="DT84" s="257">
        <f>DT85+DT87+DT88</f>
        <v>0</v>
      </c>
      <c r="DU84" s="257">
        <v>0</v>
      </c>
      <c r="DV84" s="257">
        <f>DV85+DV87+DV88</f>
        <v>0</v>
      </c>
      <c r="DW84" s="260" t="s">
        <v>10</v>
      </c>
      <c r="DX84" s="260" t="s">
        <v>10</v>
      </c>
      <c r="DY84" s="139"/>
      <c r="DZ84" s="213" t="s">
        <v>254</v>
      </c>
      <c r="EA84" s="214" t="s">
        <v>368</v>
      </c>
      <c r="EB84" s="214" t="s">
        <v>210</v>
      </c>
      <c r="EC84" s="257">
        <f>EC85+EC87+EC88</f>
        <v>0</v>
      </c>
      <c r="ED84" s="258" t="s">
        <v>10</v>
      </c>
      <c r="EE84" s="258" t="s">
        <v>10</v>
      </c>
      <c r="EF84" s="257" t="s">
        <v>10</v>
      </c>
      <c r="EG84" s="257" t="s">
        <v>10</v>
      </c>
      <c r="EH84" s="258" t="s">
        <v>10</v>
      </c>
      <c r="EI84" s="257">
        <f>EI85+EI87+EI88</f>
        <v>0</v>
      </c>
      <c r="EJ84" s="257">
        <f>EJ85+EJ87+EJ88</f>
        <v>0</v>
      </c>
      <c r="EK84" s="257">
        <v>0</v>
      </c>
      <c r="EL84" s="257">
        <f>EL85+EL87+EL88</f>
        <v>0</v>
      </c>
      <c r="EM84" s="260" t="s">
        <v>10</v>
      </c>
      <c r="EN84" s="260" t="s">
        <v>10</v>
      </c>
      <c r="EO84" s="213" t="s">
        <v>254</v>
      </c>
      <c r="EP84" s="214" t="s">
        <v>368</v>
      </c>
      <c r="EQ84" s="214" t="s">
        <v>210</v>
      </c>
      <c r="ER84" s="257">
        <f>ER85+ER87+ER88</f>
        <v>0</v>
      </c>
      <c r="ES84" s="258" t="s">
        <v>10</v>
      </c>
      <c r="ET84" s="258" t="s">
        <v>10</v>
      </c>
      <c r="EU84" s="257" t="s">
        <v>10</v>
      </c>
      <c r="EV84" s="257" t="s">
        <v>10</v>
      </c>
      <c r="EW84" s="258" t="s">
        <v>10</v>
      </c>
      <c r="EX84" s="257">
        <f>EX85+EX87+EX88</f>
        <v>0</v>
      </c>
      <c r="EY84" s="257">
        <f>EY85+EY87+EY88</f>
        <v>0</v>
      </c>
      <c r="EZ84" s="257">
        <v>0</v>
      </c>
      <c r="FA84" s="257">
        <f>FA85+FA87+FA88</f>
        <v>0</v>
      </c>
      <c r="FB84" s="260" t="s">
        <v>10</v>
      </c>
      <c r="FC84" s="260" t="s">
        <v>10</v>
      </c>
      <c r="FD84" s="213" t="s">
        <v>254</v>
      </c>
      <c r="FE84" s="214" t="s">
        <v>368</v>
      </c>
      <c r="FF84" s="214" t="s">
        <v>210</v>
      </c>
      <c r="FG84" s="257">
        <f>FG85+FG87+FG88</f>
        <v>0</v>
      </c>
      <c r="FH84" s="258" t="s">
        <v>10</v>
      </c>
      <c r="FI84" s="258" t="s">
        <v>10</v>
      </c>
      <c r="FJ84" s="257" t="s">
        <v>10</v>
      </c>
      <c r="FK84" s="257" t="s">
        <v>10</v>
      </c>
      <c r="FL84" s="258" t="s">
        <v>10</v>
      </c>
      <c r="FM84" s="257">
        <f>FM85+FM87+FM88</f>
        <v>0</v>
      </c>
      <c r="FN84" s="257">
        <f>FN85+FN87+FN88</f>
        <v>0</v>
      </c>
      <c r="FO84" s="257">
        <v>0</v>
      </c>
      <c r="FP84" s="257">
        <f>FP85+FP87+FP88</f>
        <v>0</v>
      </c>
      <c r="FQ84" s="260" t="s">
        <v>10</v>
      </c>
      <c r="FR84" s="260" t="s">
        <v>10</v>
      </c>
      <c r="FS84" s="213" t="s">
        <v>254</v>
      </c>
      <c r="FT84" s="214" t="s">
        <v>368</v>
      </c>
      <c r="FU84" s="214" t="s">
        <v>210</v>
      </c>
      <c r="FV84" s="257">
        <f>FV85+FV87+FV88</f>
        <v>0</v>
      </c>
      <c r="FW84" s="258" t="s">
        <v>10</v>
      </c>
      <c r="FX84" s="258" t="s">
        <v>10</v>
      </c>
      <c r="FY84" s="257" t="s">
        <v>10</v>
      </c>
      <c r="FZ84" s="257" t="s">
        <v>10</v>
      </c>
      <c r="GA84" s="258" t="s">
        <v>10</v>
      </c>
      <c r="GB84" s="257">
        <f>GB85+GB87+GB88</f>
        <v>0</v>
      </c>
      <c r="GC84" s="257">
        <f>GC85+GC87+GC88</f>
        <v>0</v>
      </c>
      <c r="GD84" s="257">
        <f>GD85+GD87+GD88</f>
        <v>0</v>
      </c>
      <c r="GE84" s="260" t="s">
        <v>10</v>
      </c>
      <c r="GF84" s="260" t="s">
        <v>10</v>
      </c>
    </row>
    <row r="85" spans="1:188" s="37" customFormat="1" ht="17.25" customHeight="1">
      <c r="A85" s="209" t="s">
        <v>369</v>
      </c>
      <c r="B85" s="205" t="s">
        <v>370</v>
      </c>
      <c r="C85" s="205" t="s">
        <v>200</v>
      </c>
      <c r="D85" s="269">
        <f aca="true" t="shared" si="7" ref="D85:D90">U85+AK85+BA85+BQ85+CG85+CW85+DM85+EC85+ER85+FG85+FV85</f>
        <v>0</v>
      </c>
      <c r="E85" s="270" t="s">
        <v>10</v>
      </c>
      <c r="F85" s="270" t="s">
        <v>10</v>
      </c>
      <c r="G85" s="269" t="s">
        <v>10</v>
      </c>
      <c r="H85" s="269" t="s">
        <v>10</v>
      </c>
      <c r="I85" s="270" t="s">
        <v>10</v>
      </c>
      <c r="J85" s="269">
        <f>AA85+AQ85+BG85+BW85+CM85+DC85+DS85+EI85+EX85+FM85+GB85</f>
        <v>0</v>
      </c>
      <c r="K85" s="269" t="e">
        <f>AB85+AR85+BH85+BX85+CN85+DD85+DT85+EJ85+EY85+FN85+#REF!</f>
        <v>#REF!</v>
      </c>
      <c r="L85" s="269">
        <f>AD85+AT85+BJ85+BZ85+CP85+DF85+DV85+EL85+FA85+FP85+GC85</f>
        <v>0</v>
      </c>
      <c r="M85" s="269">
        <f t="shared" si="6"/>
        <v>0</v>
      </c>
      <c r="N85" s="271" t="s">
        <v>10</v>
      </c>
      <c r="O85" s="271" t="s">
        <v>10</v>
      </c>
      <c r="P85" s="127"/>
      <c r="Q85" s="127"/>
      <c r="R85" s="209" t="s">
        <v>369</v>
      </c>
      <c r="S85" s="205" t="s">
        <v>370</v>
      </c>
      <c r="T85" s="205" t="s">
        <v>200</v>
      </c>
      <c r="U85" s="254">
        <v>0</v>
      </c>
      <c r="V85" s="255" t="s">
        <v>10</v>
      </c>
      <c r="W85" s="255" t="s">
        <v>10</v>
      </c>
      <c r="X85" s="255" t="s">
        <v>10</v>
      </c>
      <c r="Y85" s="255" t="s">
        <v>10</v>
      </c>
      <c r="Z85" s="255" t="s">
        <v>10</v>
      </c>
      <c r="AA85" s="255">
        <v>0</v>
      </c>
      <c r="AB85" s="255"/>
      <c r="AC85" s="255">
        <v>0</v>
      </c>
      <c r="AD85" s="255">
        <v>0</v>
      </c>
      <c r="AE85" s="256" t="s">
        <v>10</v>
      </c>
      <c r="AF85" s="256" t="s">
        <v>10</v>
      </c>
      <c r="AG85" s="127"/>
      <c r="AH85" s="209" t="s">
        <v>369</v>
      </c>
      <c r="AI85" s="205" t="s">
        <v>370</v>
      </c>
      <c r="AJ85" s="205" t="s">
        <v>200</v>
      </c>
      <c r="AK85" s="254">
        <v>0</v>
      </c>
      <c r="AL85" s="255" t="s">
        <v>10</v>
      </c>
      <c r="AM85" s="255" t="s">
        <v>10</v>
      </c>
      <c r="AN85" s="254" t="s">
        <v>10</v>
      </c>
      <c r="AO85" s="254" t="s">
        <v>10</v>
      </c>
      <c r="AP85" s="255" t="s">
        <v>10</v>
      </c>
      <c r="AQ85" s="255">
        <v>0</v>
      </c>
      <c r="AR85" s="255"/>
      <c r="AS85" s="255">
        <v>0</v>
      </c>
      <c r="AT85" s="255">
        <v>0</v>
      </c>
      <c r="AU85" s="256" t="s">
        <v>10</v>
      </c>
      <c r="AV85" s="256" t="s">
        <v>10</v>
      </c>
      <c r="AW85" s="127"/>
      <c r="AX85" s="209" t="s">
        <v>369</v>
      </c>
      <c r="AY85" s="205" t="s">
        <v>370</v>
      </c>
      <c r="AZ85" s="205" t="s">
        <v>200</v>
      </c>
      <c r="BA85" s="254">
        <v>0</v>
      </c>
      <c r="BB85" s="255" t="s">
        <v>10</v>
      </c>
      <c r="BC85" s="255" t="s">
        <v>10</v>
      </c>
      <c r="BD85" s="254" t="s">
        <v>10</v>
      </c>
      <c r="BE85" s="254" t="s">
        <v>10</v>
      </c>
      <c r="BF85" s="255" t="s">
        <v>10</v>
      </c>
      <c r="BG85" s="255">
        <v>0</v>
      </c>
      <c r="BH85" s="255"/>
      <c r="BI85" s="255">
        <v>0</v>
      </c>
      <c r="BJ85" s="255">
        <v>0</v>
      </c>
      <c r="BK85" s="256" t="s">
        <v>10</v>
      </c>
      <c r="BL85" s="256" t="s">
        <v>10</v>
      </c>
      <c r="BM85" s="127"/>
      <c r="BN85" s="209" t="s">
        <v>369</v>
      </c>
      <c r="BO85" s="205" t="s">
        <v>370</v>
      </c>
      <c r="BP85" s="205" t="s">
        <v>200</v>
      </c>
      <c r="BQ85" s="254">
        <v>0</v>
      </c>
      <c r="BR85" s="255" t="s">
        <v>10</v>
      </c>
      <c r="BS85" s="255" t="s">
        <v>10</v>
      </c>
      <c r="BT85" s="254" t="s">
        <v>10</v>
      </c>
      <c r="BU85" s="254" t="s">
        <v>10</v>
      </c>
      <c r="BV85" s="255" t="s">
        <v>10</v>
      </c>
      <c r="BW85" s="255">
        <v>0</v>
      </c>
      <c r="BX85" s="255"/>
      <c r="BY85" s="255">
        <v>0</v>
      </c>
      <c r="BZ85" s="255">
        <v>0</v>
      </c>
      <c r="CA85" s="256" t="s">
        <v>10</v>
      </c>
      <c r="CB85" s="256" t="s">
        <v>10</v>
      </c>
      <c r="CC85" s="127"/>
      <c r="CD85" s="209" t="s">
        <v>369</v>
      </c>
      <c r="CE85" s="205" t="s">
        <v>370</v>
      </c>
      <c r="CF85" s="205" t="s">
        <v>200</v>
      </c>
      <c r="CG85" s="254">
        <v>0</v>
      </c>
      <c r="CH85" s="255" t="s">
        <v>10</v>
      </c>
      <c r="CI85" s="255" t="s">
        <v>10</v>
      </c>
      <c r="CJ85" s="254" t="s">
        <v>10</v>
      </c>
      <c r="CK85" s="254" t="s">
        <v>10</v>
      </c>
      <c r="CL85" s="255" t="s">
        <v>10</v>
      </c>
      <c r="CM85" s="255">
        <v>0</v>
      </c>
      <c r="CN85" s="255"/>
      <c r="CO85" s="255">
        <v>0</v>
      </c>
      <c r="CP85" s="255">
        <v>0</v>
      </c>
      <c r="CQ85" s="256" t="s">
        <v>10</v>
      </c>
      <c r="CR85" s="256" t="s">
        <v>10</v>
      </c>
      <c r="CS85" s="127"/>
      <c r="CT85" s="209" t="s">
        <v>369</v>
      </c>
      <c r="CU85" s="205" t="s">
        <v>370</v>
      </c>
      <c r="CV85" s="205" t="s">
        <v>200</v>
      </c>
      <c r="CW85" s="254">
        <v>0</v>
      </c>
      <c r="CX85" s="255" t="s">
        <v>10</v>
      </c>
      <c r="CY85" s="255" t="s">
        <v>10</v>
      </c>
      <c r="CZ85" s="254" t="s">
        <v>10</v>
      </c>
      <c r="DA85" s="254" t="s">
        <v>10</v>
      </c>
      <c r="DB85" s="255" t="s">
        <v>10</v>
      </c>
      <c r="DC85" s="255">
        <v>0</v>
      </c>
      <c r="DD85" s="255"/>
      <c r="DE85" s="255">
        <v>0</v>
      </c>
      <c r="DF85" s="256">
        <v>0</v>
      </c>
      <c r="DG85" s="256" t="s">
        <v>10</v>
      </c>
      <c r="DH85" s="256" t="s">
        <v>10</v>
      </c>
      <c r="DI85" s="127"/>
      <c r="DJ85" s="209" t="s">
        <v>369</v>
      </c>
      <c r="DK85" s="205" t="s">
        <v>370</v>
      </c>
      <c r="DL85" s="205" t="s">
        <v>200</v>
      </c>
      <c r="DM85" s="254">
        <v>0</v>
      </c>
      <c r="DN85" s="255" t="s">
        <v>10</v>
      </c>
      <c r="DO85" s="255" t="s">
        <v>10</v>
      </c>
      <c r="DP85" s="254" t="s">
        <v>10</v>
      </c>
      <c r="DQ85" s="254" t="s">
        <v>10</v>
      </c>
      <c r="DR85" s="255" t="s">
        <v>10</v>
      </c>
      <c r="DS85" s="255">
        <v>0</v>
      </c>
      <c r="DT85" s="255"/>
      <c r="DU85" s="255">
        <v>0</v>
      </c>
      <c r="DV85" s="256">
        <v>0</v>
      </c>
      <c r="DW85" s="261" t="s">
        <v>10</v>
      </c>
      <c r="DX85" s="261" t="s">
        <v>10</v>
      </c>
      <c r="DY85" s="139"/>
      <c r="DZ85" s="209" t="s">
        <v>369</v>
      </c>
      <c r="EA85" s="205" t="s">
        <v>370</v>
      </c>
      <c r="EB85" s="205" t="s">
        <v>200</v>
      </c>
      <c r="EC85" s="254">
        <v>0</v>
      </c>
      <c r="ED85" s="255" t="s">
        <v>10</v>
      </c>
      <c r="EE85" s="255" t="s">
        <v>10</v>
      </c>
      <c r="EF85" s="254" t="s">
        <v>10</v>
      </c>
      <c r="EG85" s="254" t="s">
        <v>10</v>
      </c>
      <c r="EH85" s="255" t="s">
        <v>10</v>
      </c>
      <c r="EI85" s="255">
        <v>0</v>
      </c>
      <c r="EJ85" s="255"/>
      <c r="EK85" s="255">
        <v>0</v>
      </c>
      <c r="EL85" s="256">
        <v>0</v>
      </c>
      <c r="EM85" s="261" t="s">
        <v>10</v>
      </c>
      <c r="EN85" s="261" t="s">
        <v>10</v>
      </c>
      <c r="EO85" s="209" t="s">
        <v>369</v>
      </c>
      <c r="EP85" s="205" t="s">
        <v>370</v>
      </c>
      <c r="EQ85" s="205" t="s">
        <v>200</v>
      </c>
      <c r="ER85" s="254">
        <v>0</v>
      </c>
      <c r="ES85" s="255" t="s">
        <v>10</v>
      </c>
      <c r="ET85" s="255" t="s">
        <v>10</v>
      </c>
      <c r="EU85" s="254" t="s">
        <v>10</v>
      </c>
      <c r="EV85" s="254" t="s">
        <v>10</v>
      </c>
      <c r="EW85" s="255" t="s">
        <v>10</v>
      </c>
      <c r="EX85" s="255">
        <v>0</v>
      </c>
      <c r="EY85" s="255"/>
      <c r="EZ85" s="255">
        <v>0</v>
      </c>
      <c r="FA85" s="256">
        <v>0</v>
      </c>
      <c r="FB85" s="261" t="s">
        <v>10</v>
      </c>
      <c r="FC85" s="261" t="s">
        <v>10</v>
      </c>
      <c r="FD85" s="209" t="s">
        <v>369</v>
      </c>
      <c r="FE85" s="205" t="s">
        <v>370</v>
      </c>
      <c r="FF85" s="205" t="s">
        <v>200</v>
      </c>
      <c r="FG85" s="254">
        <v>0</v>
      </c>
      <c r="FH85" s="255" t="s">
        <v>10</v>
      </c>
      <c r="FI85" s="255" t="s">
        <v>10</v>
      </c>
      <c r="FJ85" s="254" t="s">
        <v>10</v>
      </c>
      <c r="FK85" s="254" t="s">
        <v>10</v>
      </c>
      <c r="FL85" s="255" t="s">
        <v>10</v>
      </c>
      <c r="FM85" s="255">
        <v>0</v>
      </c>
      <c r="FN85" s="255"/>
      <c r="FO85" s="255">
        <v>0</v>
      </c>
      <c r="FP85" s="256">
        <v>0</v>
      </c>
      <c r="FQ85" s="261" t="s">
        <v>10</v>
      </c>
      <c r="FR85" s="261" t="s">
        <v>10</v>
      </c>
      <c r="FS85" s="209" t="s">
        <v>369</v>
      </c>
      <c r="FT85" s="205" t="s">
        <v>370</v>
      </c>
      <c r="FU85" s="205" t="s">
        <v>200</v>
      </c>
      <c r="FV85" s="254">
        <v>0</v>
      </c>
      <c r="FW85" s="255" t="s">
        <v>10</v>
      </c>
      <c r="FX85" s="255" t="s">
        <v>10</v>
      </c>
      <c r="FY85" s="254" t="s">
        <v>10</v>
      </c>
      <c r="FZ85" s="254" t="s">
        <v>10</v>
      </c>
      <c r="GA85" s="255" t="s">
        <v>10</v>
      </c>
      <c r="GB85" s="255">
        <v>0</v>
      </c>
      <c r="GC85" s="256">
        <v>0</v>
      </c>
      <c r="GD85" s="256">
        <v>0</v>
      </c>
      <c r="GE85" s="261" t="s">
        <v>10</v>
      </c>
      <c r="GF85" s="261" t="s">
        <v>10</v>
      </c>
    </row>
    <row r="86" spans="1:188" s="37" customFormat="1" ht="17.25" customHeight="1" hidden="1">
      <c r="A86" s="209" t="s">
        <v>255</v>
      </c>
      <c r="B86" s="205" t="s">
        <v>256</v>
      </c>
      <c r="C86" s="205"/>
      <c r="D86" s="269">
        <f t="shared" si="7"/>
        <v>0</v>
      </c>
      <c r="E86" s="270" t="s">
        <v>10</v>
      </c>
      <c r="F86" s="270" t="s">
        <v>10</v>
      </c>
      <c r="G86" s="269" t="s">
        <v>10</v>
      </c>
      <c r="H86" s="269" t="s">
        <v>10</v>
      </c>
      <c r="I86" s="270" t="s">
        <v>10</v>
      </c>
      <c r="J86" s="269">
        <f>AA86+AQ86+BG86+BW86+CM86+DC86+DS86+EI86+EX86+FM86+GB86</f>
        <v>0</v>
      </c>
      <c r="K86" s="269" t="e">
        <f>AB86+AR86+BH86+BX86+CN86+DD86+DT86+EJ86+EY86+FN86+#REF!</f>
        <v>#REF!</v>
      </c>
      <c r="L86" s="269">
        <f>AD86+AT86+BJ86+BZ86+CP86+DF86+DV86+EL86+FA86+FP86+GC86</f>
        <v>0</v>
      </c>
      <c r="M86" s="269">
        <f t="shared" si="6"/>
        <v>0</v>
      </c>
      <c r="N86" s="271" t="s">
        <v>10</v>
      </c>
      <c r="O86" s="271" t="s">
        <v>10</v>
      </c>
      <c r="P86" s="127"/>
      <c r="Q86" s="127"/>
      <c r="R86" s="209" t="s">
        <v>255</v>
      </c>
      <c r="S86" s="205" t="s">
        <v>256</v>
      </c>
      <c r="T86" s="205"/>
      <c r="U86" s="254">
        <v>0</v>
      </c>
      <c r="V86" s="255" t="s">
        <v>10</v>
      </c>
      <c r="W86" s="255" t="s">
        <v>10</v>
      </c>
      <c r="X86" s="255" t="s">
        <v>10</v>
      </c>
      <c r="Y86" s="255" t="s">
        <v>10</v>
      </c>
      <c r="Z86" s="255" t="s">
        <v>10</v>
      </c>
      <c r="AA86" s="255">
        <v>0</v>
      </c>
      <c r="AB86" s="255"/>
      <c r="AC86" s="255"/>
      <c r="AD86" s="255">
        <v>0</v>
      </c>
      <c r="AE86" s="256" t="s">
        <v>10</v>
      </c>
      <c r="AF86" s="256" t="s">
        <v>10</v>
      </c>
      <c r="AG86" s="127"/>
      <c r="AH86" s="209" t="s">
        <v>255</v>
      </c>
      <c r="AI86" s="205" t="s">
        <v>256</v>
      </c>
      <c r="AJ86" s="205"/>
      <c r="AK86" s="254">
        <v>0</v>
      </c>
      <c r="AL86" s="255" t="s">
        <v>10</v>
      </c>
      <c r="AM86" s="255" t="s">
        <v>10</v>
      </c>
      <c r="AN86" s="254" t="s">
        <v>10</v>
      </c>
      <c r="AO86" s="254" t="s">
        <v>10</v>
      </c>
      <c r="AP86" s="255" t="s">
        <v>10</v>
      </c>
      <c r="AQ86" s="255">
        <v>0</v>
      </c>
      <c r="AR86" s="255"/>
      <c r="AS86" s="255"/>
      <c r="AT86" s="255">
        <v>0</v>
      </c>
      <c r="AU86" s="256" t="s">
        <v>10</v>
      </c>
      <c r="AV86" s="256" t="s">
        <v>10</v>
      </c>
      <c r="AW86" s="127"/>
      <c r="AX86" s="209" t="s">
        <v>255</v>
      </c>
      <c r="AY86" s="205" t="s">
        <v>256</v>
      </c>
      <c r="AZ86" s="205"/>
      <c r="BA86" s="254">
        <v>0</v>
      </c>
      <c r="BB86" s="255" t="s">
        <v>10</v>
      </c>
      <c r="BC86" s="255" t="s">
        <v>10</v>
      </c>
      <c r="BD86" s="254" t="s">
        <v>10</v>
      </c>
      <c r="BE86" s="254" t="s">
        <v>10</v>
      </c>
      <c r="BF86" s="255" t="s">
        <v>10</v>
      </c>
      <c r="BG86" s="255">
        <v>0</v>
      </c>
      <c r="BH86" s="255"/>
      <c r="BI86" s="255"/>
      <c r="BJ86" s="255">
        <v>0</v>
      </c>
      <c r="BK86" s="256" t="s">
        <v>10</v>
      </c>
      <c r="BL86" s="256" t="s">
        <v>10</v>
      </c>
      <c r="BM86" s="127"/>
      <c r="BN86" s="209" t="s">
        <v>255</v>
      </c>
      <c r="BO86" s="205" t="s">
        <v>256</v>
      </c>
      <c r="BP86" s="205"/>
      <c r="BQ86" s="254">
        <v>0</v>
      </c>
      <c r="BR86" s="255" t="s">
        <v>10</v>
      </c>
      <c r="BS86" s="255" t="s">
        <v>10</v>
      </c>
      <c r="BT86" s="254" t="s">
        <v>10</v>
      </c>
      <c r="BU86" s="254" t="s">
        <v>10</v>
      </c>
      <c r="BV86" s="255" t="s">
        <v>10</v>
      </c>
      <c r="BW86" s="255">
        <v>0</v>
      </c>
      <c r="BX86" s="255"/>
      <c r="BY86" s="255"/>
      <c r="BZ86" s="255">
        <v>0</v>
      </c>
      <c r="CA86" s="256" t="s">
        <v>10</v>
      </c>
      <c r="CB86" s="256" t="s">
        <v>10</v>
      </c>
      <c r="CC86" s="127"/>
      <c r="CD86" s="209" t="s">
        <v>255</v>
      </c>
      <c r="CE86" s="205" t="s">
        <v>256</v>
      </c>
      <c r="CF86" s="205"/>
      <c r="CG86" s="254">
        <v>0</v>
      </c>
      <c r="CH86" s="255" t="s">
        <v>10</v>
      </c>
      <c r="CI86" s="255" t="s">
        <v>10</v>
      </c>
      <c r="CJ86" s="254" t="s">
        <v>10</v>
      </c>
      <c r="CK86" s="254" t="s">
        <v>10</v>
      </c>
      <c r="CL86" s="255" t="s">
        <v>10</v>
      </c>
      <c r="CM86" s="255">
        <v>0</v>
      </c>
      <c r="CN86" s="255"/>
      <c r="CO86" s="255"/>
      <c r="CP86" s="255">
        <v>0</v>
      </c>
      <c r="CQ86" s="256" t="s">
        <v>10</v>
      </c>
      <c r="CR86" s="256" t="s">
        <v>10</v>
      </c>
      <c r="CS86" s="127"/>
      <c r="CT86" s="209" t="s">
        <v>255</v>
      </c>
      <c r="CU86" s="205" t="s">
        <v>256</v>
      </c>
      <c r="CV86" s="205"/>
      <c r="CW86" s="254">
        <v>0</v>
      </c>
      <c r="CX86" s="255" t="s">
        <v>10</v>
      </c>
      <c r="CY86" s="255" t="s">
        <v>10</v>
      </c>
      <c r="CZ86" s="254" t="s">
        <v>10</v>
      </c>
      <c r="DA86" s="254" t="s">
        <v>10</v>
      </c>
      <c r="DB86" s="255" t="s">
        <v>10</v>
      </c>
      <c r="DC86" s="255">
        <v>0</v>
      </c>
      <c r="DD86" s="255"/>
      <c r="DE86" s="255"/>
      <c r="DF86" s="256">
        <v>0</v>
      </c>
      <c r="DG86" s="256" t="s">
        <v>10</v>
      </c>
      <c r="DH86" s="256" t="s">
        <v>10</v>
      </c>
      <c r="DI86" s="127"/>
      <c r="DJ86" s="209" t="s">
        <v>255</v>
      </c>
      <c r="DK86" s="205" t="s">
        <v>256</v>
      </c>
      <c r="DL86" s="205"/>
      <c r="DM86" s="254">
        <v>0</v>
      </c>
      <c r="DN86" s="255" t="s">
        <v>10</v>
      </c>
      <c r="DO86" s="255" t="s">
        <v>10</v>
      </c>
      <c r="DP86" s="254" t="s">
        <v>10</v>
      </c>
      <c r="DQ86" s="254" t="s">
        <v>10</v>
      </c>
      <c r="DR86" s="255" t="s">
        <v>10</v>
      </c>
      <c r="DS86" s="255">
        <v>0</v>
      </c>
      <c r="DT86" s="255"/>
      <c r="DU86" s="255"/>
      <c r="DV86" s="256">
        <v>0</v>
      </c>
      <c r="DW86" s="261" t="s">
        <v>10</v>
      </c>
      <c r="DX86" s="261" t="s">
        <v>10</v>
      </c>
      <c r="DY86" s="139"/>
      <c r="DZ86" s="209" t="s">
        <v>255</v>
      </c>
      <c r="EA86" s="205" t="s">
        <v>256</v>
      </c>
      <c r="EB86" s="205"/>
      <c r="EC86" s="254">
        <v>0</v>
      </c>
      <c r="ED86" s="255" t="s">
        <v>10</v>
      </c>
      <c r="EE86" s="255" t="s">
        <v>10</v>
      </c>
      <c r="EF86" s="254" t="s">
        <v>10</v>
      </c>
      <c r="EG86" s="254" t="s">
        <v>10</v>
      </c>
      <c r="EH86" s="255" t="s">
        <v>10</v>
      </c>
      <c r="EI86" s="255">
        <v>0</v>
      </c>
      <c r="EJ86" s="255"/>
      <c r="EK86" s="255"/>
      <c r="EL86" s="256">
        <v>0</v>
      </c>
      <c r="EM86" s="261" t="s">
        <v>10</v>
      </c>
      <c r="EN86" s="261" t="s">
        <v>10</v>
      </c>
      <c r="EO86" s="209" t="s">
        <v>255</v>
      </c>
      <c r="EP86" s="205" t="s">
        <v>256</v>
      </c>
      <c r="EQ86" s="205"/>
      <c r="ER86" s="254">
        <v>0</v>
      </c>
      <c r="ES86" s="255" t="s">
        <v>10</v>
      </c>
      <c r="ET86" s="255" t="s">
        <v>10</v>
      </c>
      <c r="EU86" s="254" t="s">
        <v>10</v>
      </c>
      <c r="EV86" s="254" t="s">
        <v>10</v>
      </c>
      <c r="EW86" s="255" t="s">
        <v>10</v>
      </c>
      <c r="EX86" s="255">
        <v>0</v>
      </c>
      <c r="EY86" s="255"/>
      <c r="EZ86" s="255"/>
      <c r="FA86" s="256">
        <v>0</v>
      </c>
      <c r="FB86" s="261" t="s">
        <v>10</v>
      </c>
      <c r="FC86" s="261" t="s">
        <v>10</v>
      </c>
      <c r="FD86" s="209" t="s">
        <v>255</v>
      </c>
      <c r="FE86" s="205" t="s">
        <v>256</v>
      </c>
      <c r="FF86" s="205"/>
      <c r="FG86" s="254">
        <v>0</v>
      </c>
      <c r="FH86" s="255" t="s">
        <v>10</v>
      </c>
      <c r="FI86" s="255" t="s">
        <v>10</v>
      </c>
      <c r="FJ86" s="254" t="s">
        <v>10</v>
      </c>
      <c r="FK86" s="254" t="s">
        <v>10</v>
      </c>
      <c r="FL86" s="255" t="s">
        <v>10</v>
      </c>
      <c r="FM86" s="255">
        <v>0</v>
      </c>
      <c r="FN86" s="255"/>
      <c r="FO86" s="255"/>
      <c r="FP86" s="256">
        <v>0</v>
      </c>
      <c r="FQ86" s="261" t="s">
        <v>10</v>
      </c>
      <c r="FR86" s="261" t="s">
        <v>10</v>
      </c>
      <c r="FS86" s="209" t="s">
        <v>255</v>
      </c>
      <c r="FT86" s="205" t="s">
        <v>256</v>
      </c>
      <c r="FU86" s="205"/>
      <c r="FV86" s="254">
        <v>0</v>
      </c>
      <c r="FW86" s="255" t="s">
        <v>10</v>
      </c>
      <c r="FX86" s="255" t="s">
        <v>10</v>
      </c>
      <c r="FY86" s="254" t="s">
        <v>10</v>
      </c>
      <c r="FZ86" s="254" t="s">
        <v>10</v>
      </c>
      <c r="GA86" s="255" t="s">
        <v>10</v>
      </c>
      <c r="GB86" s="255">
        <v>0</v>
      </c>
      <c r="GC86" s="256">
        <v>0</v>
      </c>
      <c r="GD86" s="256"/>
      <c r="GE86" s="261" t="s">
        <v>10</v>
      </c>
      <c r="GF86" s="261" t="s">
        <v>10</v>
      </c>
    </row>
    <row r="87" spans="1:188" s="37" customFormat="1" ht="17.25" customHeight="1">
      <c r="A87" s="209" t="s">
        <v>371</v>
      </c>
      <c r="B87" s="205" t="s">
        <v>372</v>
      </c>
      <c r="C87" s="205" t="s">
        <v>208</v>
      </c>
      <c r="D87" s="269">
        <f t="shared" si="7"/>
        <v>0</v>
      </c>
      <c r="E87" s="270" t="s">
        <v>10</v>
      </c>
      <c r="F87" s="270" t="s">
        <v>10</v>
      </c>
      <c r="G87" s="269" t="s">
        <v>10</v>
      </c>
      <c r="H87" s="269" t="s">
        <v>10</v>
      </c>
      <c r="I87" s="270"/>
      <c r="J87" s="269">
        <f>AA87+AQ87+BG87+BW87+CM87+DC87+DS87+EI87+EX87+FM87+GB87</f>
        <v>0</v>
      </c>
      <c r="K87" s="269" t="e">
        <f>AB87+AR87+BH87+BX87+CN87+DD87+DT87+EJ87+EY87+FN87+#REF!</f>
        <v>#REF!</v>
      </c>
      <c r="L87" s="269">
        <f>AD87+AT87+BJ87+BZ87+CP87+DF87+DV87+EL87+FA87+FP87+GC87</f>
        <v>0</v>
      </c>
      <c r="M87" s="269">
        <f t="shared" si="6"/>
        <v>0</v>
      </c>
      <c r="N87" s="271" t="s">
        <v>10</v>
      </c>
      <c r="O87" s="271" t="s">
        <v>10</v>
      </c>
      <c r="P87" s="127"/>
      <c r="Q87" s="127"/>
      <c r="R87" s="209" t="s">
        <v>371</v>
      </c>
      <c r="S87" s="205" t="s">
        <v>372</v>
      </c>
      <c r="T87" s="205" t="s">
        <v>208</v>
      </c>
      <c r="U87" s="254">
        <v>0</v>
      </c>
      <c r="V87" s="255" t="s">
        <v>10</v>
      </c>
      <c r="W87" s="255" t="s">
        <v>10</v>
      </c>
      <c r="X87" s="255" t="s">
        <v>10</v>
      </c>
      <c r="Y87" s="255" t="s">
        <v>10</v>
      </c>
      <c r="Z87" s="255" t="s">
        <v>10</v>
      </c>
      <c r="AA87" s="255">
        <v>0</v>
      </c>
      <c r="AB87" s="255"/>
      <c r="AC87" s="255">
        <v>0</v>
      </c>
      <c r="AD87" s="255">
        <v>0</v>
      </c>
      <c r="AE87" s="256" t="s">
        <v>10</v>
      </c>
      <c r="AF87" s="256" t="s">
        <v>10</v>
      </c>
      <c r="AG87" s="127"/>
      <c r="AH87" s="209" t="s">
        <v>371</v>
      </c>
      <c r="AI87" s="205" t="s">
        <v>372</v>
      </c>
      <c r="AJ87" s="205" t="s">
        <v>208</v>
      </c>
      <c r="AK87" s="254">
        <v>0</v>
      </c>
      <c r="AL87" s="255" t="s">
        <v>10</v>
      </c>
      <c r="AM87" s="255" t="s">
        <v>10</v>
      </c>
      <c r="AN87" s="254" t="s">
        <v>10</v>
      </c>
      <c r="AO87" s="254" t="s">
        <v>10</v>
      </c>
      <c r="AP87" s="255" t="s">
        <v>10</v>
      </c>
      <c r="AQ87" s="255">
        <v>0</v>
      </c>
      <c r="AR87" s="255"/>
      <c r="AS87" s="255">
        <v>0</v>
      </c>
      <c r="AT87" s="255">
        <v>0</v>
      </c>
      <c r="AU87" s="256" t="s">
        <v>10</v>
      </c>
      <c r="AV87" s="256" t="s">
        <v>10</v>
      </c>
      <c r="AW87" s="127"/>
      <c r="AX87" s="209" t="s">
        <v>371</v>
      </c>
      <c r="AY87" s="205" t="s">
        <v>372</v>
      </c>
      <c r="AZ87" s="205" t="s">
        <v>208</v>
      </c>
      <c r="BA87" s="254">
        <v>0</v>
      </c>
      <c r="BB87" s="255" t="s">
        <v>10</v>
      </c>
      <c r="BC87" s="255" t="s">
        <v>10</v>
      </c>
      <c r="BD87" s="254" t="s">
        <v>10</v>
      </c>
      <c r="BE87" s="254" t="s">
        <v>10</v>
      </c>
      <c r="BF87" s="255" t="s">
        <v>10</v>
      </c>
      <c r="BG87" s="255">
        <v>0</v>
      </c>
      <c r="BH87" s="255"/>
      <c r="BI87" s="255">
        <v>0</v>
      </c>
      <c r="BJ87" s="255">
        <v>0</v>
      </c>
      <c r="BK87" s="256" t="s">
        <v>10</v>
      </c>
      <c r="BL87" s="256" t="s">
        <v>10</v>
      </c>
      <c r="BM87" s="127"/>
      <c r="BN87" s="209" t="s">
        <v>371</v>
      </c>
      <c r="BO87" s="205" t="s">
        <v>372</v>
      </c>
      <c r="BP87" s="205" t="s">
        <v>208</v>
      </c>
      <c r="BQ87" s="254">
        <v>0</v>
      </c>
      <c r="BR87" s="255" t="s">
        <v>10</v>
      </c>
      <c r="BS87" s="255" t="s">
        <v>10</v>
      </c>
      <c r="BT87" s="254" t="s">
        <v>10</v>
      </c>
      <c r="BU87" s="254" t="s">
        <v>10</v>
      </c>
      <c r="BV87" s="255" t="s">
        <v>10</v>
      </c>
      <c r="BW87" s="255">
        <v>0</v>
      </c>
      <c r="BX87" s="255"/>
      <c r="BY87" s="255">
        <v>0</v>
      </c>
      <c r="BZ87" s="255">
        <v>0</v>
      </c>
      <c r="CA87" s="256" t="s">
        <v>10</v>
      </c>
      <c r="CB87" s="256" t="s">
        <v>10</v>
      </c>
      <c r="CC87" s="127"/>
      <c r="CD87" s="209" t="s">
        <v>371</v>
      </c>
      <c r="CE87" s="205" t="s">
        <v>372</v>
      </c>
      <c r="CF87" s="205" t="s">
        <v>208</v>
      </c>
      <c r="CG87" s="254">
        <v>0</v>
      </c>
      <c r="CH87" s="255" t="s">
        <v>10</v>
      </c>
      <c r="CI87" s="255" t="s">
        <v>10</v>
      </c>
      <c r="CJ87" s="254" t="s">
        <v>10</v>
      </c>
      <c r="CK87" s="254" t="s">
        <v>10</v>
      </c>
      <c r="CL87" s="255" t="s">
        <v>10</v>
      </c>
      <c r="CM87" s="255">
        <v>0</v>
      </c>
      <c r="CN87" s="255"/>
      <c r="CO87" s="255">
        <v>0</v>
      </c>
      <c r="CP87" s="255">
        <v>0</v>
      </c>
      <c r="CQ87" s="256" t="s">
        <v>10</v>
      </c>
      <c r="CR87" s="256" t="s">
        <v>10</v>
      </c>
      <c r="CS87" s="127"/>
      <c r="CT87" s="209" t="s">
        <v>371</v>
      </c>
      <c r="CU87" s="205" t="s">
        <v>372</v>
      </c>
      <c r="CV87" s="205" t="s">
        <v>208</v>
      </c>
      <c r="CW87" s="254">
        <v>0</v>
      </c>
      <c r="CX87" s="255" t="s">
        <v>10</v>
      </c>
      <c r="CY87" s="255" t="s">
        <v>10</v>
      </c>
      <c r="CZ87" s="254" t="s">
        <v>10</v>
      </c>
      <c r="DA87" s="254" t="s">
        <v>10</v>
      </c>
      <c r="DB87" s="255" t="s">
        <v>10</v>
      </c>
      <c r="DC87" s="255">
        <v>0</v>
      </c>
      <c r="DD87" s="255"/>
      <c r="DE87" s="255">
        <v>0</v>
      </c>
      <c r="DF87" s="256">
        <v>0</v>
      </c>
      <c r="DG87" s="256" t="s">
        <v>10</v>
      </c>
      <c r="DH87" s="256" t="s">
        <v>10</v>
      </c>
      <c r="DI87" s="127"/>
      <c r="DJ87" s="209" t="s">
        <v>371</v>
      </c>
      <c r="DK87" s="205" t="s">
        <v>372</v>
      </c>
      <c r="DL87" s="205" t="s">
        <v>208</v>
      </c>
      <c r="DM87" s="254">
        <v>0</v>
      </c>
      <c r="DN87" s="255" t="s">
        <v>10</v>
      </c>
      <c r="DO87" s="255" t="s">
        <v>10</v>
      </c>
      <c r="DP87" s="254" t="s">
        <v>10</v>
      </c>
      <c r="DQ87" s="254" t="s">
        <v>10</v>
      </c>
      <c r="DR87" s="255" t="s">
        <v>10</v>
      </c>
      <c r="DS87" s="255">
        <v>0</v>
      </c>
      <c r="DT87" s="255"/>
      <c r="DU87" s="255">
        <v>0</v>
      </c>
      <c r="DV87" s="256">
        <v>0</v>
      </c>
      <c r="DW87" s="261" t="s">
        <v>10</v>
      </c>
      <c r="DX87" s="261" t="s">
        <v>10</v>
      </c>
      <c r="DY87" s="139"/>
      <c r="DZ87" s="209" t="s">
        <v>371</v>
      </c>
      <c r="EA87" s="205" t="s">
        <v>372</v>
      </c>
      <c r="EB87" s="205" t="s">
        <v>208</v>
      </c>
      <c r="EC87" s="254">
        <v>0</v>
      </c>
      <c r="ED87" s="255" t="s">
        <v>10</v>
      </c>
      <c r="EE87" s="255" t="s">
        <v>10</v>
      </c>
      <c r="EF87" s="254" t="s">
        <v>10</v>
      </c>
      <c r="EG87" s="254" t="s">
        <v>10</v>
      </c>
      <c r="EH87" s="255" t="s">
        <v>10</v>
      </c>
      <c r="EI87" s="255">
        <v>0</v>
      </c>
      <c r="EJ87" s="255"/>
      <c r="EK87" s="255">
        <v>0</v>
      </c>
      <c r="EL87" s="256">
        <v>0</v>
      </c>
      <c r="EM87" s="261" t="s">
        <v>10</v>
      </c>
      <c r="EN87" s="261" t="s">
        <v>10</v>
      </c>
      <c r="EO87" s="209" t="s">
        <v>371</v>
      </c>
      <c r="EP87" s="205" t="s">
        <v>372</v>
      </c>
      <c r="EQ87" s="205" t="s">
        <v>208</v>
      </c>
      <c r="ER87" s="254">
        <v>0</v>
      </c>
      <c r="ES87" s="255" t="s">
        <v>10</v>
      </c>
      <c r="ET87" s="255" t="s">
        <v>10</v>
      </c>
      <c r="EU87" s="254" t="s">
        <v>10</v>
      </c>
      <c r="EV87" s="254" t="s">
        <v>10</v>
      </c>
      <c r="EW87" s="255" t="s">
        <v>10</v>
      </c>
      <c r="EX87" s="255">
        <v>0</v>
      </c>
      <c r="EY87" s="255"/>
      <c r="EZ87" s="255">
        <v>0</v>
      </c>
      <c r="FA87" s="256">
        <v>0</v>
      </c>
      <c r="FB87" s="261" t="s">
        <v>10</v>
      </c>
      <c r="FC87" s="261" t="s">
        <v>10</v>
      </c>
      <c r="FD87" s="209" t="s">
        <v>371</v>
      </c>
      <c r="FE87" s="205" t="s">
        <v>372</v>
      </c>
      <c r="FF87" s="205" t="s">
        <v>208</v>
      </c>
      <c r="FG87" s="254">
        <v>0</v>
      </c>
      <c r="FH87" s="255" t="s">
        <v>10</v>
      </c>
      <c r="FI87" s="255" t="s">
        <v>10</v>
      </c>
      <c r="FJ87" s="254" t="s">
        <v>10</v>
      </c>
      <c r="FK87" s="254" t="s">
        <v>10</v>
      </c>
      <c r="FL87" s="255" t="s">
        <v>10</v>
      </c>
      <c r="FM87" s="255">
        <v>0</v>
      </c>
      <c r="FN87" s="255"/>
      <c r="FO87" s="255">
        <v>0</v>
      </c>
      <c r="FP87" s="256">
        <v>0</v>
      </c>
      <c r="FQ87" s="261" t="s">
        <v>10</v>
      </c>
      <c r="FR87" s="261" t="s">
        <v>10</v>
      </c>
      <c r="FS87" s="209" t="s">
        <v>371</v>
      </c>
      <c r="FT87" s="205" t="s">
        <v>372</v>
      </c>
      <c r="FU87" s="205" t="s">
        <v>208</v>
      </c>
      <c r="FV87" s="254">
        <v>0</v>
      </c>
      <c r="FW87" s="255" t="s">
        <v>10</v>
      </c>
      <c r="FX87" s="255" t="s">
        <v>10</v>
      </c>
      <c r="FY87" s="254" t="s">
        <v>10</v>
      </c>
      <c r="FZ87" s="254" t="s">
        <v>10</v>
      </c>
      <c r="GA87" s="255" t="s">
        <v>10</v>
      </c>
      <c r="GB87" s="255">
        <v>0</v>
      </c>
      <c r="GC87" s="256">
        <v>0</v>
      </c>
      <c r="GD87" s="256">
        <v>0</v>
      </c>
      <c r="GE87" s="261" t="s">
        <v>10</v>
      </c>
      <c r="GF87" s="261" t="s">
        <v>10</v>
      </c>
    </row>
    <row r="88" spans="1:188" ht="18" customHeight="1">
      <c r="A88" s="207" t="s">
        <v>253</v>
      </c>
      <c r="B88" s="205" t="s">
        <v>373</v>
      </c>
      <c r="C88" s="205" t="s">
        <v>209</v>
      </c>
      <c r="D88" s="269">
        <f t="shared" si="7"/>
        <v>0</v>
      </c>
      <c r="E88" s="270" t="s">
        <v>10</v>
      </c>
      <c r="F88" s="270" t="s">
        <v>10</v>
      </c>
      <c r="G88" s="269" t="s">
        <v>10</v>
      </c>
      <c r="H88" s="269" t="s">
        <v>10</v>
      </c>
      <c r="I88" s="270" t="s">
        <v>10</v>
      </c>
      <c r="J88" s="269">
        <f>AA88+AQ88+BG88+BW88+CM88+DC88+DS88+EI88+EX88+FM88+GB88</f>
        <v>0</v>
      </c>
      <c r="K88" s="269" t="e">
        <f>AB88+AR88+BH88+BX88+CN88+DD88+DT88+EJ88+EY88+FN88+#REF!</f>
        <v>#REF!</v>
      </c>
      <c r="L88" s="269">
        <f>AD88+AT88+BJ88+BZ88+CP88+DF88+DV88+EL88+FA88+FP88+GC88</f>
        <v>0</v>
      </c>
      <c r="M88" s="269">
        <f t="shared" si="6"/>
        <v>0</v>
      </c>
      <c r="N88" s="271" t="s">
        <v>10</v>
      </c>
      <c r="O88" s="271" t="s">
        <v>10</v>
      </c>
      <c r="P88" s="127" t="e">
        <f>#REF!+#REF!</f>
        <v>#REF!</v>
      </c>
      <c r="Q88" s="127"/>
      <c r="R88" s="207" t="s">
        <v>253</v>
      </c>
      <c r="S88" s="205" t="s">
        <v>373</v>
      </c>
      <c r="T88" s="205" t="s">
        <v>209</v>
      </c>
      <c r="U88" s="254">
        <v>0</v>
      </c>
      <c r="V88" s="255" t="s">
        <v>10</v>
      </c>
      <c r="W88" s="255" t="s">
        <v>10</v>
      </c>
      <c r="X88" s="255" t="s">
        <v>10</v>
      </c>
      <c r="Y88" s="255" t="s">
        <v>10</v>
      </c>
      <c r="Z88" s="255" t="s">
        <v>10</v>
      </c>
      <c r="AA88" s="255">
        <f>'ф 4,2 - разносить'!AC55</f>
        <v>0</v>
      </c>
      <c r="AB88" s="255" t="e">
        <f>#REF!+#REF!</f>
        <v>#REF!</v>
      </c>
      <c r="AC88" s="255">
        <v>0</v>
      </c>
      <c r="AD88" s="255">
        <f>'ф 4,2 - разносить'!AD55</f>
        <v>0</v>
      </c>
      <c r="AE88" s="256" t="s">
        <v>10</v>
      </c>
      <c r="AF88" s="256" t="s">
        <v>10</v>
      </c>
      <c r="AG88" s="127" t="e">
        <f>#REF!+#REF!</f>
        <v>#REF!</v>
      </c>
      <c r="AH88" s="207" t="s">
        <v>253</v>
      </c>
      <c r="AI88" s="205" t="s">
        <v>373</v>
      </c>
      <c r="AJ88" s="205" t="s">
        <v>209</v>
      </c>
      <c r="AK88" s="254">
        <v>0</v>
      </c>
      <c r="AL88" s="255" t="s">
        <v>10</v>
      </c>
      <c r="AM88" s="255" t="s">
        <v>10</v>
      </c>
      <c r="AN88" s="254" t="s">
        <v>10</v>
      </c>
      <c r="AO88" s="254" t="s">
        <v>10</v>
      </c>
      <c r="AP88" s="255" t="s">
        <v>10</v>
      </c>
      <c r="AQ88" s="255">
        <f>'ф 4,2 - разносить'!AX55</f>
        <v>0</v>
      </c>
      <c r="AR88" s="255">
        <f>'ф 4,2 - разносить'!AY55</f>
        <v>0</v>
      </c>
      <c r="AS88" s="255">
        <v>0</v>
      </c>
      <c r="AT88" s="255">
        <f>'ф 4,2 - разносить'!AY55</f>
        <v>0</v>
      </c>
      <c r="AU88" s="256" t="s">
        <v>10</v>
      </c>
      <c r="AV88" s="256" t="s">
        <v>10</v>
      </c>
      <c r="AW88" s="127" t="e">
        <f>#REF!+#REF!</f>
        <v>#REF!</v>
      </c>
      <c r="AX88" s="207" t="s">
        <v>253</v>
      </c>
      <c r="AY88" s="205" t="s">
        <v>373</v>
      </c>
      <c r="AZ88" s="205" t="s">
        <v>209</v>
      </c>
      <c r="BA88" s="254">
        <v>0</v>
      </c>
      <c r="BB88" s="255" t="s">
        <v>10</v>
      </c>
      <c r="BC88" s="255" t="s">
        <v>10</v>
      </c>
      <c r="BD88" s="254" t="s">
        <v>10</v>
      </c>
      <c r="BE88" s="254" t="s">
        <v>10</v>
      </c>
      <c r="BF88" s="255" t="s">
        <v>10</v>
      </c>
      <c r="BG88" s="255">
        <f>'ф 4,2 - разносить'!BA55</f>
        <v>0</v>
      </c>
      <c r="BH88" s="255" t="e">
        <f>#REF!+#REF!</f>
        <v>#REF!</v>
      </c>
      <c r="BI88" s="255">
        <v>0</v>
      </c>
      <c r="BJ88" s="255">
        <f>'ф 4,2 - разносить'!BB55</f>
        <v>0</v>
      </c>
      <c r="BK88" s="256" t="s">
        <v>10</v>
      </c>
      <c r="BL88" s="256" t="s">
        <v>10</v>
      </c>
      <c r="BM88" s="127" t="e">
        <f>#REF!+#REF!</f>
        <v>#REF!</v>
      </c>
      <c r="BN88" s="207" t="s">
        <v>253</v>
      </c>
      <c r="BO88" s="205" t="s">
        <v>373</v>
      </c>
      <c r="BP88" s="205" t="s">
        <v>209</v>
      </c>
      <c r="BQ88" s="254">
        <v>0</v>
      </c>
      <c r="BR88" s="255" t="s">
        <v>10</v>
      </c>
      <c r="BS88" s="255" t="s">
        <v>10</v>
      </c>
      <c r="BT88" s="254" t="s">
        <v>10</v>
      </c>
      <c r="BU88" s="254" t="s">
        <v>10</v>
      </c>
      <c r="BV88" s="255" t="s">
        <v>10</v>
      </c>
      <c r="BW88" s="255">
        <f>'ф 4,2 - разносить'!BD55</f>
        <v>0</v>
      </c>
      <c r="BX88" s="255" t="e">
        <f>#REF!+#REF!</f>
        <v>#REF!</v>
      </c>
      <c r="BY88" s="255">
        <v>0</v>
      </c>
      <c r="BZ88" s="255">
        <f>'ф 4,2 - разносить'!BE55</f>
        <v>0</v>
      </c>
      <c r="CA88" s="256" t="s">
        <v>10</v>
      </c>
      <c r="CB88" s="256" t="s">
        <v>10</v>
      </c>
      <c r="CC88" s="127" t="e">
        <f>#REF!+#REF!</f>
        <v>#REF!</v>
      </c>
      <c r="CD88" s="207" t="s">
        <v>253</v>
      </c>
      <c r="CE88" s="205" t="s">
        <v>373</v>
      </c>
      <c r="CF88" s="205" t="s">
        <v>209</v>
      </c>
      <c r="CG88" s="254">
        <v>0</v>
      </c>
      <c r="CH88" s="255" t="s">
        <v>10</v>
      </c>
      <c r="CI88" s="255" t="s">
        <v>10</v>
      </c>
      <c r="CJ88" s="254" t="s">
        <v>10</v>
      </c>
      <c r="CK88" s="254" t="s">
        <v>10</v>
      </c>
      <c r="CL88" s="255" t="s">
        <v>10</v>
      </c>
      <c r="CM88" s="255">
        <f>'ф 4,2 - разносить'!BJ55</f>
        <v>0</v>
      </c>
      <c r="CN88" s="255" t="e">
        <f>#REF!+#REF!</f>
        <v>#REF!</v>
      </c>
      <c r="CO88" s="255">
        <v>0</v>
      </c>
      <c r="CP88" s="255">
        <f>'ф 4,2 - разносить'!BK55</f>
        <v>0</v>
      </c>
      <c r="CQ88" s="256" t="s">
        <v>10</v>
      </c>
      <c r="CR88" s="256" t="s">
        <v>10</v>
      </c>
      <c r="CS88" s="127" t="e">
        <f>#REF!+#REF!</f>
        <v>#REF!</v>
      </c>
      <c r="CT88" s="207" t="s">
        <v>253</v>
      </c>
      <c r="CU88" s="205" t="s">
        <v>373</v>
      </c>
      <c r="CV88" s="205" t="s">
        <v>209</v>
      </c>
      <c r="CW88" s="254">
        <v>0</v>
      </c>
      <c r="CX88" s="255" t="s">
        <v>10</v>
      </c>
      <c r="CY88" s="255" t="s">
        <v>10</v>
      </c>
      <c r="CZ88" s="254" t="s">
        <v>10</v>
      </c>
      <c r="DA88" s="254" t="s">
        <v>10</v>
      </c>
      <c r="DB88" s="255" t="s">
        <v>10</v>
      </c>
      <c r="DC88" s="255">
        <f>'ф 4,2 - разносить'!BG55</f>
        <v>0</v>
      </c>
      <c r="DD88" s="255">
        <f>'ф 4,2 - разносить'!DJ55</f>
        <v>0</v>
      </c>
      <c r="DE88" s="255">
        <v>0</v>
      </c>
      <c r="DF88" s="256">
        <f>'ф 4,2 - разносить'!BH55</f>
        <v>0</v>
      </c>
      <c r="DG88" s="256" t="s">
        <v>10</v>
      </c>
      <c r="DH88" s="256" t="s">
        <v>10</v>
      </c>
      <c r="DI88" s="127" t="e">
        <f>#REF!+#REF!</f>
        <v>#REF!</v>
      </c>
      <c r="DJ88" s="207" t="s">
        <v>253</v>
      </c>
      <c r="DK88" s="205" t="s">
        <v>373</v>
      </c>
      <c r="DL88" s="205" t="s">
        <v>209</v>
      </c>
      <c r="DM88" s="254">
        <v>0</v>
      </c>
      <c r="DN88" s="255" t="s">
        <v>10</v>
      </c>
      <c r="DO88" s="255" t="s">
        <v>10</v>
      </c>
      <c r="DP88" s="254" t="s">
        <v>10</v>
      </c>
      <c r="DQ88" s="254" t="s">
        <v>10</v>
      </c>
      <c r="DR88" s="255" t="s">
        <v>10</v>
      </c>
      <c r="DS88" s="255">
        <f>'ф 4,2 - разносить'!BM55</f>
        <v>0</v>
      </c>
      <c r="DT88" s="255"/>
      <c r="DU88" s="255">
        <v>0</v>
      </c>
      <c r="DV88" s="256">
        <f>'ф 4,2 - разносить'!BN55</f>
        <v>0</v>
      </c>
      <c r="DW88" s="261" t="s">
        <v>10</v>
      </c>
      <c r="DX88" s="261" t="s">
        <v>10</v>
      </c>
      <c r="DY88" s="139" t="e">
        <f>#REF!+#REF!</f>
        <v>#REF!</v>
      </c>
      <c r="DZ88" s="207" t="s">
        <v>253</v>
      </c>
      <c r="EA88" s="205" t="s">
        <v>373</v>
      </c>
      <c r="EB88" s="205" t="s">
        <v>209</v>
      </c>
      <c r="EC88" s="254">
        <v>0</v>
      </c>
      <c r="ED88" s="255" t="s">
        <v>10</v>
      </c>
      <c r="EE88" s="255" t="s">
        <v>10</v>
      </c>
      <c r="EF88" s="254" t="s">
        <v>10</v>
      </c>
      <c r="EG88" s="254" t="s">
        <v>10</v>
      </c>
      <c r="EH88" s="255" t="s">
        <v>10</v>
      </c>
      <c r="EI88" s="255">
        <f>'ф 4,2 - разносить'!DA55</f>
        <v>0</v>
      </c>
      <c r="EJ88" s="255"/>
      <c r="EK88" s="255">
        <v>0</v>
      </c>
      <c r="EL88" s="256">
        <f>'ф 4,2 - разносить'!DB55</f>
        <v>0</v>
      </c>
      <c r="EM88" s="261" t="s">
        <v>10</v>
      </c>
      <c r="EN88" s="261" t="s">
        <v>10</v>
      </c>
      <c r="EO88" s="207" t="s">
        <v>253</v>
      </c>
      <c r="EP88" s="205" t="s">
        <v>373</v>
      </c>
      <c r="EQ88" s="205" t="s">
        <v>209</v>
      </c>
      <c r="ER88" s="254">
        <v>0</v>
      </c>
      <c r="ES88" s="255" t="s">
        <v>10</v>
      </c>
      <c r="ET88" s="255" t="s">
        <v>10</v>
      </c>
      <c r="EU88" s="254" t="s">
        <v>10</v>
      </c>
      <c r="EV88" s="254" t="s">
        <v>10</v>
      </c>
      <c r="EW88" s="255" t="s">
        <v>10</v>
      </c>
      <c r="EX88" s="255">
        <f>'ф 4,2 - разносить'!DM55</f>
        <v>0</v>
      </c>
      <c r="EY88" s="255"/>
      <c r="EZ88" s="255">
        <v>0</v>
      </c>
      <c r="FA88" s="256">
        <f>'ф 4,2 - разносить'!DN55</f>
        <v>0</v>
      </c>
      <c r="FB88" s="261" t="s">
        <v>10</v>
      </c>
      <c r="FC88" s="261" t="s">
        <v>10</v>
      </c>
      <c r="FD88" s="207" t="s">
        <v>253</v>
      </c>
      <c r="FE88" s="205" t="s">
        <v>373</v>
      </c>
      <c r="FF88" s="205" t="s">
        <v>209</v>
      </c>
      <c r="FG88" s="254">
        <v>0</v>
      </c>
      <c r="FH88" s="255" t="s">
        <v>10</v>
      </c>
      <c r="FI88" s="255" t="s">
        <v>10</v>
      </c>
      <c r="FJ88" s="254" t="s">
        <v>10</v>
      </c>
      <c r="FK88" s="254" t="s">
        <v>10</v>
      </c>
      <c r="FL88" s="255" t="s">
        <v>10</v>
      </c>
      <c r="FM88" s="255">
        <f>'ф 4,2 - разносить'!DY55</f>
        <v>0</v>
      </c>
      <c r="FN88" s="255"/>
      <c r="FO88" s="255">
        <v>0</v>
      </c>
      <c r="FP88" s="256">
        <f>'ф 4,2 - разносить'!DZ55</f>
        <v>0</v>
      </c>
      <c r="FQ88" s="261" t="s">
        <v>10</v>
      </c>
      <c r="FR88" s="261" t="s">
        <v>10</v>
      </c>
      <c r="FS88" s="207" t="s">
        <v>253</v>
      </c>
      <c r="FT88" s="205" t="s">
        <v>373</v>
      </c>
      <c r="FU88" s="205" t="s">
        <v>209</v>
      </c>
      <c r="FV88" s="254">
        <v>0</v>
      </c>
      <c r="FW88" s="255" t="s">
        <v>10</v>
      </c>
      <c r="FX88" s="255" t="s">
        <v>10</v>
      </c>
      <c r="FY88" s="254" t="s">
        <v>10</v>
      </c>
      <c r="FZ88" s="254" t="s">
        <v>10</v>
      </c>
      <c r="GA88" s="255" t="s">
        <v>10</v>
      </c>
      <c r="GB88" s="255">
        <f>'ф 4,2 - разносить'!EK55</f>
        <v>0</v>
      </c>
      <c r="GC88" s="256">
        <v>0</v>
      </c>
      <c r="GD88" s="256">
        <v>0</v>
      </c>
      <c r="GE88" s="261" t="s">
        <v>10</v>
      </c>
      <c r="GF88" s="261" t="s">
        <v>10</v>
      </c>
    </row>
    <row r="89" spans="1:188" ht="16.5" customHeight="1">
      <c r="A89" s="208" t="s">
        <v>60</v>
      </c>
      <c r="B89" s="214" t="s">
        <v>374</v>
      </c>
      <c r="C89" s="214" t="s">
        <v>211</v>
      </c>
      <c r="D89" s="269">
        <f t="shared" si="7"/>
        <v>0</v>
      </c>
      <c r="E89" s="267" t="s">
        <v>10</v>
      </c>
      <c r="F89" s="267" t="s">
        <v>10</v>
      </c>
      <c r="G89" s="266" t="s">
        <v>10</v>
      </c>
      <c r="H89" s="266" t="s">
        <v>10</v>
      </c>
      <c r="I89" s="267" t="s">
        <v>10</v>
      </c>
      <c r="J89" s="269">
        <f>AA89+AQ89+BG89+BW89+CM89+DC89+DS89+EI89</f>
        <v>0</v>
      </c>
      <c r="K89" s="269" t="e">
        <f>AB89+AR89+BH89+BX89+CN89+DD89+DT89+EJ89</f>
        <v>#REF!</v>
      </c>
      <c r="L89" s="269">
        <f>AD89+AT89+BJ89+BZ89+CP89+DF89+DV89+EL89</f>
        <v>0</v>
      </c>
      <c r="M89" s="269">
        <f t="shared" si="6"/>
        <v>0</v>
      </c>
      <c r="N89" s="268" t="s">
        <v>10</v>
      </c>
      <c r="O89" s="268" t="s">
        <v>10</v>
      </c>
      <c r="P89" s="127" t="e">
        <f>#REF!+#REF!</f>
        <v>#REF!</v>
      </c>
      <c r="Q89" s="127"/>
      <c r="R89" s="208" t="s">
        <v>60</v>
      </c>
      <c r="S89" s="214" t="s">
        <v>374</v>
      </c>
      <c r="T89" s="214" t="s">
        <v>211</v>
      </c>
      <c r="U89" s="250">
        <v>0</v>
      </c>
      <c r="V89" s="251" t="s">
        <v>10</v>
      </c>
      <c r="W89" s="251" t="s">
        <v>10</v>
      </c>
      <c r="X89" s="251" t="s">
        <v>10</v>
      </c>
      <c r="Y89" s="251" t="s">
        <v>10</v>
      </c>
      <c r="Z89" s="251" t="s">
        <v>10</v>
      </c>
      <c r="AA89" s="251">
        <f>'ф 4,2 - разносить'!AC56</f>
        <v>0</v>
      </c>
      <c r="AB89" s="251" t="e">
        <f>#REF!+#REF!</f>
        <v>#REF!</v>
      </c>
      <c r="AC89" s="251">
        <v>0</v>
      </c>
      <c r="AD89" s="251">
        <f>'ф 4,2 - разносить'!AD56</f>
        <v>0</v>
      </c>
      <c r="AE89" s="252" t="s">
        <v>10</v>
      </c>
      <c r="AF89" s="252" t="s">
        <v>10</v>
      </c>
      <c r="AG89" s="127" t="e">
        <f>#REF!+#REF!</f>
        <v>#REF!</v>
      </c>
      <c r="AH89" s="208" t="s">
        <v>60</v>
      </c>
      <c r="AI89" s="214" t="s">
        <v>374</v>
      </c>
      <c r="AJ89" s="214" t="s">
        <v>211</v>
      </c>
      <c r="AK89" s="250">
        <v>0</v>
      </c>
      <c r="AL89" s="251" t="s">
        <v>10</v>
      </c>
      <c r="AM89" s="251" t="s">
        <v>10</v>
      </c>
      <c r="AN89" s="250" t="s">
        <v>10</v>
      </c>
      <c r="AO89" s="250" t="s">
        <v>10</v>
      </c>
      <c r="AP89" s="251" t="s">
        <v>10</v>
      </c>
      <c r="AQ89" s="251">
        <f>'ф 4,2 - разносить'!AX56</f>
        <v>0</v>
      </c>
      <c r="AR89" s="251">
        <f>'ф 4,2 - разносить'!AY56</f>
        <v>0</v>
      </c>
      <c r="AS89" s="251">
        <v>0</v>
      </c>
      <c r="AT89" s="251">
        <f>'ф 4,2 - разносить'!AY56</f>
        <v>0</v>
      </c>
      <c r="AU89" s="252" t="s">
        <v>10</v>
      </c>
      <c r="AV89" s="252" t="s">
        <v>10</v>
      </c>
      <c r="AW89" s="127" t="e">
        <f>#REF!+#REF!</f>
        <v>#REF!</v>
      </c>
      <c r="AX89" s="208" t="s">
        <v>60</v>
      </c>
      <c r="AY89" s="214" t="s">
        <v>374</v>
      </c>
      <c r="AZ89" s="214" t="s">
        <v>211</v>
      </c>
      <c r="BA89" s="250">
        <v>0</v>
      </c>
      <c r="BB89" s="251" t="s">
        <v>10</v>
      </c>
      <c r="BC89" s="251" t="s">
        <v>10</v>
      </c>
      <c r="BD89" s="250" t="s">
        <v>10</v>
      </c>
      <c r="BE89" s="250" t="s">
        <v>10</v>
      </c>
      <c r="BF89" s="251" t="s">
        <v>10</v>
      </c>
      <c r="BG89" s="251">
        <f>'ф 4,2 - разносить'!BA56</f>
        <v>0</v>
      </c>
      <c r="BH89" s="251" t="e">
        <f>#REF!+#REF!</f>
        <v>#REF!</v>
      </c>
      <c r="BI89" s="251">
        <v>0</v>
      </c>
      <c r="BJ89" s="251">
        <f>'ф 4,2 - разносить'!BB56</f>
        <v>0</v>
      </c>
      <c r="BK89" s="252" t="s">
        <v>10</v>
      </c>
      <c r="BL89" s="252" t="s">
        <v>10</v>
      </c>
      <c r="BM89" s="127" t="e">
        <f>#REF!+#REF!</f>
        <v>#REF!</v>
      </c>
      <c r="BN89" s="208" t="s">
        <v>60</v>
      </c>
      <c r="BO89" s="214" t="s">
        <v>374</v>
      </c>
      <c r="BP89" s="214" t="s">
        <v>211</v>
      </c>
      <c r="BQ89" s="250">
        <v>0</v>
      </c>
      <c r="BR89" s="251" t="s">
        <v>10</v>
      </c>
      <c r="BS89" s="251" t="s">
        <v>10</v>
      </c>
      <c r="BT89" s="250" t="s">
        <v>10</v>
      </c>
      <c r="BU89" s="250" t="s">
        <v>10</v>
      </c>
      <c r="BV89" s="251" t="s">
        <v>10</v>
      </c>
      <c r="BW89" s="251">
        <f>'ф 4,2 - разносить'!BD56</f>
        <v>0</v>
      </c>
      <c r="BX89" s="251" t="e">
        <f>#REF!+#REF!</f>
        <v>#REF!</v>
      </c>
      <c r="BY89" s="251">
        <v>0</v>
      </c>
      <c r="BZ89" s="251">
        <f>'ф 4,2 - разносить'!BE56</f>
        <v>0</v>
      </c>
      <c r="CA89" s="252" t="s">
        <v>10</v>
      </c>
      <c r="CB89" s="252" t="s">
        <v>10</v>
      </c>
      <c r="CC89" s="127" t="e">
        <f>#REF!+#REF!</f>
        <v>#REF!</v>
      </c>
      <c r="CD89" s="208" t="s">
        <v>60</v>
      </c>
      <c r="CE89" s="214" t="s">
        <v>374</v>
      </c>
      <c r="CF89" s="214" t="s">
        <v>211</v>
      </c>
      <c r="CG89" s="250">
        <v>0</v>
      </c>
      <c r="CH89" s="251" t="s">
        <v>10</v>
      </c>
      <c r="CI89" s="251" t="s">
        <v>10</v>
      </c>
      <c r="CJ89" s="250" t="s">
        <v>10</v>
      </c>
      <c r="CK89" s="250" t="s">
        <v>10</v>
      </c>
      <c r="CL89" s="251" t="s">
        <v>10</v>
      </c>
      <c r="CM89" s="251">
        <f>'ф 4,2 - разносить'!BJ56</f>
        <v>0</v>
      </c>
      <c r="CN89" s="251" t="e">
        <f>#REF!+#REF!</f>
        <v>#REF!</v>
      </c>
      <c r="CO89" s="251">
        <v>0</v>
      </c>
      <c r="CP89" s="251">
        <f>'ф 4,2 - разносить'!BK56</f>
        <v>0</v>
      </c>
      <c r="CQ89" s="252" t="s">
        <v>10</v>
      </c>
      <c r="CR89" s="252" t="s">
        <v>10</v>
      </c>
      <c r="CS89" s="127" t="e">
        <f>#REF!+#REF!</f>
        <v>#REF!</v>
      </c>
      <c r="CT89" s="208" t="s">
        <v>60</v>
      </c>
      <c r="CU89" s="214" t="s">
        <v>374</v>
      </c>
      <c r="CV89" s="214" t="s">
        <v>211</v>
      </c>
      <c r="CW89" s="250">
        <v>0</v>
      </c>
      <c r="CX89" s="251" t="s">
        <v>10</v>
      </c>
      <c r="CY89" s="251" t="s">
        <v>10</v>
      </c>
      <c r="CZ89" s="250" t="s">
        <v>10</v>
      </c>
      <c r="DA89" s="250" t="s">
        <v>10</v>
      </c>
      <c r="DB89" s="251" t="s">
        <v>10</v>
      </c>
      <c r="DC89" s="251">
        <f>'ф 4,2 - разносить'!BG56</f>
        <v>0</v>
      </c>
      <c r="DD89" s="251">
        <f>'ф 4,2 - разносить'!DJ56</f>
        <v>0</v>
      </c>
      <c r="DE89" s="251">
        <v>0</v>
      </c>
      <c r="DF89" s="252">
        <f>'ф 4,2 - разносить'!BH56</f>
        <v>0</v>
      </c>
      <c r="DG89" s="252" t="s">
        <v>10</v>
      </c>
      <c r="DH89" s="252" t="s">
        <v>10</v>
      </c>
      <c r="DI89" s="127" t="e">
        <f>#REF!+#REF!</f>
        <v>#REF!</v>
      </c>
      <c r="DJ89" s="208" t="s">
        <v>60</v>
      </c>
      <c r="DK89" s="214" t="s">
        <v>374</v>
      </c>
      <c r="DL89" s="214" t="s">
        <v>211</v>
      </c>
      <c r="DM89" s="250">
        <v>0</v>
      </c>
      <c r="DN89" s="251" t="s">
        <v>10</v>
      </c>
      <c r="DO89" s="251" t="s">
        <v>10</v>
      </c>
      <c r="DP89" s="250" t="s">
        <v>10</v>
      </c>
      <c r="DQ89" s="250" t="s">
        <v>10</v>
      </c>
      <c r="DR89" s="251" t="s">
        <v>10</v>
      </c>
      <c r="DS89" s="251">
        <f>'ф 4,2 - разносить'!BM56</f>
        <v>0</v>
      </c>
      <c r="DT89" s="251"/>
      <c r="DU89" s="251">
        <v>0</v>
      </c>
      <c r="DV89" s="252">
        <f>'ф 4,2 - разносить'!BN56</f>
        <v>0</v>
      </c>
      <c r="DW89" s="262" t="s">
        <v>10</v>
      </c>
      <c r="DX89" s="262" t="s">
        <v>10</v>
      </c>
      <c r="DY89" s="139" t="e">
        <f>#REF!+#REF!</f>
        <v>#REF!</v>
      </c>
      <c r="DZ89" s="208" t="s">
        <v>60</v>
      </c>
      <c r="EA89" s="214" t="s">
        <v>374</v>
      </c>
      <c r="EB89" s="214" t="s">
        <v>211</v>
      </c>
      <c r="EC89" s="250">
        <v>0</v>
      </c>
      <c r="ED89" s="251" t="s">
        <v>10</v>
      </c>
      <c r="EE89" s="251" t="s">
        <v>10</v>
      </c>
      <c r="EF89" s="250" t="s">
        <v>10</v>
      </c>
      <c r="EG89" s="250" t="s">
        <v>10</v>
      </c>
      <c r="EH89" s="251" t="s">
        <v>10</v>
      </c>
      <c r="EI89" s="251">
        <f>'ф 4,2 - разносить'!DA56</f>
        <v>0</v>
      </c>
      <c r="EJ89" s="251"/>
      <c r="EK89" s="251">
        <v>0</v>
      </c>
      <c r="EL89" s="252">
        <f>'ф 4,2 - разносить'!DB56</f>
        <v>0</v>
      </c>
      <c r="EM89" s="262" t="s">
        <v>10</v>
      </c>
      <c r="EN89" s="262" t="s">
        <v>10</v>
      </c>
      <c r="EO89" s="208" t="s">
        <v>60</v>
      </c>
      <c r="EP89" s="214" t="s">
        <v>374</v>
      </c>
      <c r="EQ89" s="214" t="s">
        <v>211</v>
      </c>
      <c r="ER89" s="250">
        <v>0</v>
      </c>
      <c r="ES89" s="251" t="s">
        <v>10</v>
      </c>
      <c r="ET89" s="251" t="s">
        <v>10</v>
      </c>
      <c r="EU89" s="250" t="s">
        <v>10</v>
      </c>
      <c r="EV89" s="250" t="s">
        <v>10</v>
      </c>
      <c r="EW89" s="251" t="s">
        <v>10</v>
      </c>
      <c r="EX89" s="251">
        <f>'ф 4,2 - разносить'!DM56</f>
        <v>0</v>
      </c>
      <c r="EY89" s="251"/>
      <c r="EZ89" s="251">
        <v>0</v>
      </c>
      <c r="FA89" s="252">
        <f>'ф 4,2 - разносить'!DN56</f>
        <v>0</v>
      </c>
      <c r="FB89" s="262" t="s">
        <v>10</v>
      </c>
      <c r="FC89" s="262" t="s">
        <v>10</v>
      </c>
      <c r="FD89" s="208" t="s">
        <v>60</v>
      </c>
      <c r="FE89" s="214" t="s">
        <v>374</v>
      </c>
      <c r="FF89" s="214" t="s">
        <v>211</v>
      </c>
      <c r="FG89" s="250">
        <v>0</v>
      </c>
      <c r="FH89" s="251" t="s">
        <v>10</v>
      </c>
      <c r="FI89" s="251" t="s">
        <v>10</v>
      </c>
      <c r="FJ89" s="250" t="s">
        <v>10</v>
      </c>
      <c r="FK89" s="250" t="s">
        <v>10</v>
      </c>
      <c r="FL89" s="251" t="s">
        <v>10</v>
      </c>
      <c r="FM89" s="251">
        <f>'ф 4,2 - разносить'!DY56</f>
        <v>0</v>
      </c>
      <c r="FN89" s="251"/>
      <c r="FO89" s="251">
        <v>0</v>
      </c>
      <c r="FP89" s="252">
        <f>'ф 4,2 - разносить'!DZ56</f>
        <v>0</v>
      </c>
      <c r="FQ89" s="262" t="s">
        <v>10</v>
      </c>
      <c r="FR89" s="262" t="s">
        <v>10</v>
      </c>
      <c r="FS89" s="208" t="s">
        <v>60</v>
      </c>
      <c r="FT89" s="214" t="s">
        <v>374</v>
      </c>
      <c r="FU89" s="214" t="s">
        <v>211</v>
      </c>
      <c r="FV89" s="250">
        <v>0</v>
      </c>
      <c r="FW89" s="251" t="s">
        <v>10</v>
      </c>
      <c r="FX89" s="251" t="s">
        <v>10</v>
      </c>
      <c r="FY89" s="250" t="s">
        <v>10</v>
      </c>
      <c r="FZ89" s="250" t="s">
        <v>10</v>
      </c>
      <c r="GA89" s="251" t="s">
        <v>10</v>
      </c>
      <c r="GB89" s="251">
        <f>'ф 4,2 - разносить'!EK56</f>
        <v>0</v>
      </c>
      <c r="GC89" s="251">
        <f>'ф 4,2 - разносить'!EL56</f>
        <v>0</v>
      </c>
      <c r="GD89" s="251">
        <f>'ф 4,2 - разносить'!EM56</f>
        <v>0</v>
      </c>
      <c r="GE89" s="262" t="s">
        <v>10</v>
      </c>
      <c r="GF89" s="262" t="s">
        <v>10</v>
      </c>
    </row>
    <row r="90" spans="1:188" ht="17.25" customHeight="1">
      <c r="A90" s="213" t="s">
        <v>388</v>
      </c>
      <c r="B90" s="214" t="s">
        <v>375</v>
      </c>
      <c r="C90" s="214" t="s">
        <v>201</v>
      </c>
      <c r="D90" s="269">
        <f t="shared" si="7"/>
        <v>0</v>
      </c>
      <c r="E90" s="267" t="s">
        <v>10</v>
      </c>
      <c r="F90" s="267" t="s">
        <v>10</v>
      </c>
      <c r="G90" s="266" t="s">
        <v>10</v>
      </c>
      <c r="H90" s="266" t="s">
        <v>10</v>
      </c>
      <c r="I90" s="267" t="s">
        <v>10</v>
      </c>
      <c r="J90" s="269">
        <f>AA90+AQ90+BG90+BW90+CM90+DC90+DS90+EI90</f>
        <v>0</v>
      </c>
      <c r="K90" s="269" t="e">
        <f>AB90+AR90+BH90+BX90+CN90+DD90+DT90+EJ90</f>
        <v>#REF!</v>
      </c>
      <c r="L90" s="269">
        <f>AD90+AT90+BJ90+BZ90+CP90+DF90+DV90+EL90</f>
        <v>0</v>
      </c>
      <c r="M90" s="269">
        <f t="shared" si="6"/>
        <v>0</v>
      </c>
      <c r="N90" s="268" t="s">
        <v>10</v>
      </c>
      <c r="O90" s="268" t="s">
        <v>10</v>
      </c>
      <c r="P90" s="127" t="e">
        <f>#REF!+#REF!</f>
        <v>#REF!</v>
      </c>
      <c r="Q90" s="127"/>
      <c r="R90" s="213" t="s">
        <v>388</v>
      </c>
      <c r="S90" s="214" t="s">
        <v>375</v>
      </c>
      <c r="T90" s="214" t="s">
        <v>201</v>
      </c>
      <c r="U90" s="250">
        <v>0</v>
      </c>
      <c r="V90" s="251" t="s">
        <v>10</v>
      </c>
      <c r="W90" s="251" t="s">
        <v>10</v>
      </c>
      <c r="X90" s="251" t="s">
        <v>10</v>
      </c>
      <c r="Y90" s="251" t="s">
        <v>10</v>
      </c>
      <c r="Z90" s="251" t="s">
        <v>10</v>
      </c>
      <c r="AA90" s="251">
        <f>'ф 4,2 - разносить'!AC57</f>
        <v>0</v>
      </c>
      <c r="AB90" s="251" t="e">
        <f>#REF!+#REF!</f>
        <v>#REF!</v>
      </c>
      <c r="AC90" s="251">
        <v>0</v>
      </c>
      <c r="AD90" s="251">
        <f>'ф 4,2 - разносить'!AD57</f>
        <v>0</v>
      </c>
      <c r="AE90" s="252" t="s">
        <v>10</v>
      </c>
      <c r="AF90" s="252" t="s">
        <v>10</v>
      </c>
      <c r="AG90" s="127" t="e">
        <f>#REF!+#REF!</f>
        <v>#REF!</v>
      </c>
      <c r="AH90" s="213" t="s">
        <v>388</v>
      </c>
      <c r="AI90" s="214" t="s">
        <v>375</v>
      </c>
      <c r="AJ90" s="214" t="s">
        <v>201</v>
      </c>
      <c r="AK90" s="250">
        <v>0</v>
      </c>
      <c r="AL90" s="251" t="s">
        <v>10</v>
      </c>
      <c r="AM90" s="251" t="s">
        <v>10</v>
      </c>
      <c r="AN90" s="250" t="s">
        <v>10</v>
      </c>
      <c r="AO90" s="250" t="s">
        <v>10</v>
      </c>
      <c r="AP90" s="251" t="s">
        <v>10</v>
      </c>
      <c r="AQ90" s="251">
        <f>'ф 4,2 - разносить'!AX57</f>
        <v>0</v>
      </c>
      <c r="AR90" s="251">
        <f>'ф 4,2 - разносить'!AY57</f>
        <v>0</v>
      </c>
      <c r="AS90" s="251">
        <v>0</v>
      </c>
      <c r="AT90" s="251">
        <f>'ф 4,2 - разносить'!AY57</f>
        <v>0</v>
      </c>
      <c r="AU90" s="252" t="s">
        <v>10</v>
      </c>
      <c r="AV90" s="252" t="s">
        <v>10</v>
      </c>
      <c r="AW90" s="127" t="e">
        <f>#REF!+#REF!</f>
        <v>#REF!</v>
      </c>
      <c r="AX90" s="213" t="s">
        <v>388</v>
      </c>
      <c r="AY90" s="214" t="s">
        <v>375</v>
      </c>
      <c r="AZ90" s="214" t="s">
        <v>201</v>
      </c>
      <c r="BA90" s="250">
        <v>0</v>
      </c>
      <c r="BB90" s="251" t="s">
        <v>10</v>
      </c>
      <c r="BC90" s="251" t="s">
        <v>10</v>
      </c>
      <c r="BD90" s="250" t="s">
        <v>10</v>
      </c>
      <c r="BE90" s="250" t="s">
        <v>10</v>
      </c>
      <c r="BF90" s="251" t="s">
        <v>10</v>
      </c>
      <c r="BG90" s="251">
        <f>'ф 4,2 - разносить'!BA57</f>
        <v>0</v>
      </c>
      <c r="BH90" s="251" t="e">
        <f>#REF!+#REF!</f>
        <v>#REF!</v>
      </c>
      <c r="BI90" s="251">
        <v>0</v>
      </c>
      <c r="BJ90" s="251">
        <f>'ф 4,2 - разносить'!BB57</f>
        <v>0</v>
      </c>
      <c r="BK90" s="252" t="s">
        <v>10</v>
      </c>
      <c r="BL90" s="252" t="s">
        <v>10</v>
      </c>
      <c r="BM90" s="127" t="e">
        <f>#REF!+#REF!</f>
        <v>#REF!</v>
      </c>
      <c r="BN90" s="213" t="s">
        <v>388</v>
      </c>
      <c r="BO90" s="214" t="s">
        <v>375</v>
      </c>
      <c r="BP90" s="214" t="s">
        <v>201</v>
      </c>
      <c r="BQ90" s="250">
        <v>0</v>
      </c>
      <c r="BR90" s="251" t="s">
        <v>10</v>
      </c>
      <c r="BS90" s="251" t="s">
        <v>10</v>
      </c>
      <c r="BT90" s="250" t="s">
        <v>10</v>
      </c>
      <c r="BU90" s="250" t="s">
        <v>10</v>
      </c>
      <c r="BV90" s="251" t="s">
        <v>10</v>
      </c>
      <c r="BW90" s="251">
        <f>'ф 4,2 - разносить'!BD57</f>
        <v>0</v>
      </c>
      <c r="BX90" s="251" t="e">
        <f>#REF!+#REF!</f>
        <v>#REF!</v>
      </c>
      <c r="BY90" s="251">
        <v>0</v>
      </c>
      <c r="BZ90" s="251">
        <f>'ф 4,2 - разносить'!BE57</f>
        <v>0</v>
      </c>
      <c r="CA90" s="252" t="s">
        <v>10</v>
      </c>
      <c r="CB90" s="252" t="s">
        <v>10</v>
      </c>
      <c r="CC90" s="127" t="e">
        <f>#REF!+#REF!</f>
        <v>#REF!</v>
      </c>
      <c r="CD90" s="213" t="s">
        <v>388</v>
      </c>
      <c r="CE90" s="214" t="s">
        <v>375</v>
      </c>
      <c r="CF90" s="214" t="s">
        <v>201</v>
      </c>
      <c r="CG90" s="250">
        <v>0</v>
      </c>
      <c r="CH90" s="251" t="s">
        <v>10</v>
      </c>
      <c r="CI90" s="251" t="s">
        <v>10</v>
      </c>
      <c r="CJ90" s="250" t="s">
        <v>10</v>
      </c>
      <c r="CK90" s="250" t="s">
        <v>10</v>
      </c>
      <c r="CL90" s="251" t="s">
        <v>10</v>
      </c>
      <c r="CM90" s="251">
        <f>'ф 4,2 - разносить'!BJ57</f>
        <v>0</v>
      </c>
      <c r="CN90" s="251" t="e">
        <f>#REF!+#REF!</f>
        <v>#REF!</v>
      </c>
      <c r="CO90" s="251">
        <v>0</v>
      </c>
      <c r="CP90" s="251">
        <f>'ф 4,2 - разносить'!BK57</f>
        <v>0</v>
      </c>
      <c r="CQ90" s="252" t="s">
        <v>10</v>
      </c>
      <c r="CR90" s="252" t="s">
        <v>10</v>
      </c>
      <c r="CS90" s="127" t="e">
        <f>#REF!+#REF!</f>
        <v>#REF!</v>
      </c>
      <c r="CT90" s="213" t="s">
        <v>388</v>
      </c>
      <c r="CU90" s="214" t="s">
        <v>375</v>
      </c>
      <c r="CV90" s="214" t="s">
        <v>201</v>
      </c>
      <c r="CW90" s="250">
        <v>0</v>
      </c>
      <c r="CX90" s="251" t="s">
        <v>10</v>
      </c>
      <c r="CY90" s="251" t="s">
        <v>10</v>
      </c>
      <c r="CZ90" s="250" t="s">
        <v>10</v>
      </c>
      <c r="DA90" s="250" t="s">
        <v>10</v>
      </c>
      <c r="DB90" s="251" t="s">
        <v>10</v>
      </c>
      <c r="DC90" s="251">
        <f>'ф 4,2 - разносить'!BG57</f>
        <v>0</v>
      </c>
      <c r="DD90" s="251">
        <f>'ф 4,2 - разносить'!DJ57</f>
        <v>0</v>
      </c>
      <c r="DE90" s="251">
        <v>0</v>
      </c>
      <c r="DF90" s="252">
        <f>'ф 4,2 - разносить'!BH57</f>
        <v>0</v>
      </c>
      <c r="DG90" s="252" t="s">
        <v>10</v>
      </c>
      <c r="DH90" s="252" t="s">
        <v>10</v>
      </c>
      <c r="DI90" s="127" t="e">
        <f>#REF!+#REF!</f>
        <v>#REF!</v>
      </c>
      <c r="DJ90" s="213" t="s">
        <v>388</v>
      </c>
      <c r="DK90" s="214" t="s">
        <v>375</v>
      </c>
      <c r="DL90" s="214" t="s">
        <v>201</v>
      </c>
      <c r="DM90" s="250">
        <v>0</v>
      </c>
      <c r="DN90" s="251" t="s">
        <v>10</v>
      </c>
      <c r="DO90" s="251" t="s">
        <v>10</v>
      </c>
      <c r="DP90" s="250" t="s">
        <v>10</v>
      </c>
      <c r="DQ90" s="250" t="s">
        <v>10</v>
      </c>
      <c r="DR90" s="251" t="s">
        <v>10</v>
      </c>
      <c r="DS90" s="251">
        <f>'ф 4,2 - разносить'!BM57</f>
        <v>0</v>
      </c>
      <c r="DT90" s="251"/>
      <c r="DU90" s="251">
        <v>0</v>
      </c>
      <c r="DV90" s="252">
        <f>'ф 4,2 - разносить'!BN57</f>
        <v>0</v>
      </c>
      <c r="DW90" s="262" t="s">
        <v>10</v>
      </c>
      <c r="DX90" s="262" t="s">
        <v>10</v>
      </c>
      <c r="DY90" s="139" t="e">
        <f>#REF!+#REF!</f>
        <v>#REF!</v>
      </c>
      <c r="DZ90" s="213" t="s">
        <v>388</v>
      </c>
      <c r="EA90" s="214" t="s">
        <v>375</v>
      </c>
      <c r="EB90" s="214" t="s">
        <v>201</v>
      </c>
      <c r="EC90" s="250">
        <v>0</v>
      </c>
      <c r="ED90" s="251" t="s">
        <v>10</v>
      </c>
      <c r="EE90" s="251" t="s">
        <v>10</v>
      </c>
      <c r="EF90" s="250" t="s">
        <v>10</v>
      </c>
      <c r="EG90" s="250" t="s">
        <v>10</v>
      </c>
      <c r="EH90" s="251" t="s">
        <v>10</v>
      </c>
      <c r="EI90" s="251">
        <f>'ф 4,2 - разносить'!DA57</f>
        <v>0</v>
      </c>
      <c r="EJ90" s="251"/>
      <c r="EK90" s="251">
        <v>0</v>
      </c>
      <c r="EL90" s="252">
        <f>'ф 4,2 - разносить'!DB57</f>
        <v>0</v>
      </c>
      <c r="EM90" s="262" t="s">
        <v>10</v>
      </c>
      <c r="EN90" s="262" t="s">
        <v>10</v>
      </c>
      <c r="EO90" s="213" t="s">
        <v>388</v>
      </c>
      <c r="EP90" s="214" t="s">
        <v>375</v>
      </c>
      <c r="EQ90" s="214" t="s">
        <v>201</v>
      </c>
      <c r="ER90" s="250">
        <v>0</v>
      </c>
      <c r="ES90" s="251" t="s">
        <v>10</v>
      </c>
      <c r="ET90" s="251" t="s">
        <v>10</v>
      </c>
      <c r="EU90" s="250" t="s">
        <v>10</v>
      </c>
      <c r="EV90" s="250" t="s">
        <v>10</v>
      </c>
      <c r="EW90" s="251" t="s">
        <v>10</v>
      </c>
      <c r="EX90" s="251">
        <f>'ф 4,2 - разносить'!DM57</f>
        <v>0</v>
      </c>
      <c r="EY90" s="251"/>
      <c r="EZ90" s="251">
        <v>0</v>
      </c>
      <c r="FA90" s="252">
        <f>'ф 4,2 - разносить'!DN57</f>
        <v>0</v>
      </c>
      <c r="FB90" s="262" t="s">
        <v>10</v>
      </c>
      <c r="FC90" s="262" t="s">
        <v>10</v>
      </c>
      <c r="FD90" s="213" t="s">
        <v>388</v>
      </c>
      <c r="FE90" s="214" t="s">
        <v>375</v>
      </c>
      <c r="FF90" s="214" t="s">
        <v>201</v>
      </c>
      <c r="FG90" s="250">
        <v>0</v>
      </c>
      <c r="FH90" s="251" t="s">
        <v>10</v>
      </c>
      <c r="FI90" s="251" t="s">
        <v>10</v>
      </c>
      <c r="FJ90" s="250" t="s">
        <v>10</v>
      </c>
      <c r="FK90" s="250" t="s">
        <v>10</v>
      </c>
      <c r="FL90" s="251" t="s">
        <v>10</v>
      </c>
      <c r="FM90" s="251">
        <f>'ф 4,2 - разносить'!DY57</f>
        <v>0</v>
      </c>
      <c r="FN90" s="251"/>
      <c r="FO90" s="251">
        <v>0</v>
      </c>
      <c r="FP90" s="252">
        <f>'ф 4,2 - разносить'!DZ57</f>
        <v>0</v>
      </c>
      <c r="FQ90" s="262" t="s">
        <v>10</v>
      </c>
      <c r="FR90" s="262" t="s">
        <v>10</v>
      </c>
      <c r="FS90" s="213" t="s">
        <v>388</v>
      </c>
      <c r="FT90" s="214" t="s">
        <v>375</v>
      </c>
      <c r="FU90" s="214" t="s">
        <v>201</v>
      </c>
      <c r="FV90" s="250">
        <v>0</v>
      </c>
      <c r="FW90" s="251" t="s">
        <v>10</v>
      </c>
      <c r="FX90" s="251" t="s">
        <v>10</v>
      </c>
      <c r="FY90" s="250" t="s">
        <v>10</v>
      </c>
      <c r="FZ90" s="250" t="s">
        <v>10</v>
      </c>
      <c r="GA90" s="251" t="s">
        <v>10</v>
      </c>
      <c r="GB90" s="251">
        <f>'ф 4,2 - разносить'!EK57</f>
        <v>0</v>
      </c>
      <c r="GC90" s="252">
        <v>0</v>
      </c>
      <c r="GD90" s="252">
        <v>0</v>
      </c>
      <c r="GE90" s="262" t="s">
        <v>10</v>
      </c>
      <c r="GF90" s="262" t="s">
        <v>10</v>
      </c>
    </row>
    <row r="91" spans="1:188" ht="16.5" customHeight="1">
      <c r="A91" s="212" t="s">
        <v>62</v>
      </c>
      <c r="B91" s="206" t="s">
        <v>376</v>
      </c>
      <c r="C91" s="206" t="s">
        <v>202</v>
      </c>
      <c r="D91" s="266">
        <f>D95+D96+D97+D98</f>
        <v>0</v>
      </c>
      <c r="E91" s="267" t="s">
        <v>10</v>
      </c>
      <c r="F91" s="267" t="s">
        <v>10</v>
      </c>
      <c r="G91" s="266" t="s">
        <v>10</v>
      </c>
      <c r="H91" s="266" t="s">
        <v>10</v>
      </c>
      <c r="I91" s="267" t="s">
        <v>10</v>
      </c>
      <c r="J91" s="266">
        <f>J95+J96+J97+J98</f>
        <v>0</v>
      </c>
      <c r="K91" s="266">
        <f>K95+K96+K97+K98</f>
        <v>0</v>
      </c>
      <c r="L91" s="266">
        <f>L95+L96+L97+L98</f>
        <v>0</v>
      </c>
      <c r="M91" s="269">
        <f t="shared" si="6"/>
        <v>0</v>
      </c>
      <c r="N91" s="268" t="s">
        <v>10</v>
      </c>
      <c r="O91" s="268" t="s">
        <v>10</v>
      </c>
      <c r="P91" s="127" t="e">
        <f>#REF!+#REF!</f>
        <v>#REF!</v>
      </c>
      <c r="Q91" s="127"/>
      <c r="R91" s="212" t="s">
        <v>62</v>
      </c>
      <c r="S91" s="206" t="s">
        <v>376</v>
      </c>
      <c r="T91" s="206" t="s">
        <v>202</v>
      </c>
      <c r="U91" s="250">
        <f>U95+U96+U97+U98</f>
        <v>0</v>
      </c>
      <c r="V91" s="251" t="s">
        <v>10</v>
      </c>
      <c r="W91" s="251" t="s">
        <v>10</v>
      </c>
      <c r="X91" s="251" t="s">
        <v>10</v>
      </c>
      <c r="Y91" s="251" t="s">
        <v>10</v>
      </c>
      <c r="Z91" s="251" t="s">
        <v>10</v>
      </c>
      <c r="AA91" s="250">
        <f>AA95+AA96+AA97+AA98</f>
        <v>0</v>
      </c>
      <c r="AB91" s="250">
        <f>AB95+AB96+AB97+AB98</f>
        <v>0</v>
      </c>
      <c r="AC91" s="250">
        <v>0</v>
      </c>
      <c r="AD91" s="250">
        <f>AD95+AD96+AD97+AD98</f>
        <v>0</v>
      </c>
      <c r="AE91" s="252" t="s">
        <v>10</v>
      </c>
      <c r="AF91" s="252" t="s">
        <v>10</v>
      </c>
      <c r="AG91" s="127" t="e">
        <f>#REF!+#REF!</f>
        <v>#REF!</v>
      </c>
      <c r="AH91" s="212" t="s">
        <v>62</v>
      </c>
      <c r="AI91" s="206" t="s">
        <v>376</v>
      </c>
      <c r="AJ91" s="206" t="s">
        <v>202</v>
      </c>
      <c r="AK91" s="250">
        <f>AK95+AK96+AK97+AK98</f>
        <v>0</v>
      </c>
      <c r="AL91" s="251" t="s">
        <v>10</v>
      </c>
      <c r="AM91" s="251" t="s">
        <v>10</v>
      </c>
      <c r="AN91" s="250" t="s">
        <v>10</v>
      </c>
      <c r="AO91" s="250" t="s">
        <v>10</v>
      </c>
      <c r="AP91" s="251" t="s">
        <v>10</v>
      </c>
      <c r="AQ91" s="250">
        <f>AQ95+AQ96+AQ97+AQ98</f>
        <v>0</v>
      </c>
      <c r="AR91" s="250">
        <f>AR95+AR96+AR97+AR98</f>
        <v>0</v>
      </c>
      <c r="AS91" s="250">
        <v>0</v>
      </c>
      <c r="AT91" s="250">
        <f>AT95+AT96+AT97+AT98</f>
        <v>0</v>
      </c>
      <c r="AU91" s="252" t="s">
        <v>10</v>
      </c>
      <c r="AV91" s="252" t="s">
        <v>10</v>
      </c>
      <c r="AW91" s="127" t="e">
        <f>#REF!+#REF!</f>
        <v>#REF!</v>
      </c>
      <c r="AX91" s="212" t="s">
        <v>62</v>
      </c>
      <c r="AY91" s="206" t="s">
        <v>376</v>
      </c>
      <c r="AZ91" s="206" t="s">
        <v>202</v>
      </c>
      <c r="BA91" s="250">
        <f>BA95+BA96+BA97+BA98</f>
        <v>0</v>
      </c>
      <c r="BB91" s="251" t="s">
        <v>10</v>
      </c>
      <c r="BC91" s="251" t="s">
        <v>10</v>
      </c>
      <c r="BD91" s="250" t="s">
        <v>10</v>
      </c>
      <c r="BE91" s="250" t="s">
        <v>10</v>
      </c>
      <c r="BF91" s="251" t="s">
        <v>10</v>
      </c>
      <c r="BG91" s="250">
        <f>BG95+BG96+BG97+BG98</f>
        <v>0</v>
      </c>
      <c r="BH91" s="250">
        <f>BH95+BH96+BH97+BH98</f>
        <v>0</v>
      </c>
      <c r="BI91" s="250">
        <v>0</v>
      </c>
      <c r="BJ91" s="250">
        <f>BJ95+BJ96+BJ97+BJ98</f>
        <v>0</v>
      </c>
      <c r="BK91" s="252" t="s">
        <v>10</v>
      </c>
      <c r="BL91" s="252" t="s">
        <v>10</v>
      </c>
      <c r="BM91" s="127" t="e">
        <f>#REF!+#REF!</f>
        <v>#REF!</v>
      </c>
      <c r="BN91" s="212" t="s">
        <v>62</v>
      </c>
      <c r="BO91" s="206" t="s">
        <v>376</v>
      </c>
      <c r="BP91" s="206" t="s">
        <v>202</v>
      </c>
      <c r="BQ91" s="250">
        <f>BQ95+BQ96+BQ97+BQ98</f>
        <v>0</v>
      </c>
      <c r="BR91" s="251" t="s">
        <v>10</v>
      </c>
      <c r="BS91" s="251" t="s">
        <v>10</v>
      </c>
      <c r="BT91" s="250" t="s">
        <v>10</v>
      </c>
      <c r="BU91" s="250" t="s">
        <v>10</v>
      </c>
      <c r="BV91" s="251" t="s">
        <v>10</v>
      </c>
      <c r="BW91" s="250">
        <f>BW95+BW96+BW97+BW98</f>
        <v>0</v>
      </c>
      <c r="BX91" s="250">
        <f>BX95+BX96+BX97+BX98</f>
        <v>0</v>
      </c>
      <c r="BY91" s="250">
        <v>0</v>
      </c>
      <c r="BZ91" s="250">
        <f>BZ95+BZ96+BZ97+BZ98</f>
        <v>0</v>
      </c>
      <c r="CA91" s="252" t="s">
        <v>10</v>
      </c>
      <c r="CB91" s="252" t="s">
        <v>10</v>
      </c>
      <c r="CC91" s="127" t="e">
        <f>#REF!+#REF!</f>
        <v>#REF!</v>
      </c>
      <c r="CD91" s="212" t="s">
        <v>62</v>
      </c>
      <c r="CE91" s="206" t="s">
        <v>376</v>
      </c>
      <c r="CF91" s="206" t="s">
        <v>202</v>
      </c>
      <c r="CG91" s="250">
        <f>CG95+CG96+CG97+CG98</f>
        <v>0</v>
      </c>
      <c r="CH91" s="251" t="s">
        <v>10</v>
      </c>
      <c r="CI91" s="251" t="s">
        <v>10</v>
      </c>
      <c r="CJ91" s="250" t="s">
        <v>10</v>
      </c>
      <c r="CK91" s="250" t="s">
        <v>10</v>
      </c>
      <c r="CL91" s="251" t="s">
        <v>10</v>
      </c>
      <c r="CM91" s="250">
        <f>CM95+CM96+CM97+CM98</f>
        <v>0</v>
      </c>
      <c r="CN91" s="250">
        <f>CN95+CN96+CN97+CN98</f>
        <v>0</v>
      </c>
      <c r="CO91" s="250">
        <v>0</v>
      </c>
      <c r="CP91" s="250">
        <f>CP95+CP96+CP97+CP98</f>
        <v>0</v>
      </c>
      <c r="CQ91" s="252" t="s">
        <v>10</v>
      </c>
      <c r="CR91" s="252" t="s">
        <v>10</v>
      </c>
      <c r="CS91" s="127" t="e">
        <f>#REF!+#REF!</f>
        <v>#REF!</v>
      </c>
      <c r="CT91" s="212" t="s">
        <v>62</v>
      </c>
      <c r="CU91" s="206" t="s">
        <v>376</v>
      </c>
      <c r="CV91" s="206" t="s">
        <v>202</v>
      </c>
      <c r="CW91" s="250">
        <f>CW95+CW96+CW97+CW98</f>
        <v>0</v>
      </c>
      <c r="CX91" s="251" t="s">
        <v>10</v>
      </c>
      <c r="CY91" s="251" t="s">
        <v>10</v>
      </c>
      <c r="CZ91" s="250" t="s">
        <v>10</v>
      </c>
      <c r="DA91" s="250" t="s">
        <v>10</v>
      </c>
      <c r="DB91" s="251" t="s">
        <v>10</v>
      </c>
      <c r="DC91" s="250">
        <f>DC95+DC96+DC97+DC98</f>
        <v>0</v>
      </c>
      <c r="DD91" s="250">
        <f>DD95+DD96+DD97+DD98</f>
        <v>0</v>
      </c>
      <c r="DE91" s="250">
        <v>0</v>
      </c>
      <c r="DF91" s="250">
        <f>DF95+DF96+DF97+DF98</f>
        <v>0</v>
      </c>
      <c r="DG91" s="252" t="s">
        <v>10</v>
      </c>
      <c r="DH91" s="252" t="s">
        <v>10</v>
      </c>
      <c r="DI91" s="127" t="e">
        <f>#REF!+#REF!</f>
        <v>#REF!</v>
      </c>
      <c r="DJ91" s="212" t="s">
        <v>62</v>
      </c>
      <c r="DK91" s="206" t="s">
        <v>376</v>
      </c>
      <c r="DL91" s="206" t="s">
        <v>202</v>
      </c>
      <c r="DM91" s="250">
        <f>DM95+DM96+DM97+DM98</f>
        <v>0</v>
      </c>
      <c r="DN91" s="251" t="s">
        <v>10</v>
      </c>
      <c r="DO91" s="251" t="s">
        <v>10</v>
      </c>
      <c r="DP91" s="250" t="s">
        <v>10</v>
      </c>
      <c r="DQ91" s="250" t="s">
        <v>10</v>
      </c>
      <c r="DR91" s="251" t="s">
        <v>10</v>
      </c>
      <c r="DS91" s="250">
        <f>DS95+DS96+DS97+DS98</f>
        <v>0</v>
      </c>
      <c r="DT91" s="250">
        <f>DT95+DT96+DT97+DT98</f>
        <v>0</v>
      </c>
      <c r="DU91" s="250">
        <v>0</v>
      </c>
      <c r="DV91" s="250">
        <f>DV95+DV96+DV97+DV98</f>
        <v>0</v>
      </c>
      <c r="DW91" s="262" t="s">
        <v>10</v>
      </c>
      <c r="DX91" s="262" t="s">
        <v>10</v>
      </c>
      <c r="DY91" s="139" t="e">
        <f>#REF!+#REF!</f>
        <v>#REF!</v>
      </c>
      <c r="DZ91" s="212" t="s">
        <v>62</v>
      </c>
      <c r="EA91" s="206" t="s">
        <v>376</v>
      </c>
      <c r="EB91" s="206" t="s">
        <v>202</v>
      </c>
      <c r="EC91" s="250">
        <f>EC95+EC96+EC97+EC98</f>
        <v>0</v>
      </c>
      <c r="ED91" s="251" t="s">
        <v>10</v>
      </c>
      <c r="EE91" s="251" t="s">
        <v>10</v>
      </c>
      <c r="EF91" s="250" t="s">
        <v>10</v>
      </c>
      <c r="EG91" s="250" t="s">
        <v>10</v>
      </c>
      <c r="EH91" s="251" t="s">
        <v>10</v>
      </c>
      <c r="EI91" s="250">
        <f>EI95+EI96+EI97+EI98</f>
        <v>0</v>
      </c>
      <c r="EJ91" s="250">
        <f>EJ95+EJ96+EJ97+EJ98</f>
        <v>0</v>
      </c>
      <c r="EK91" s="250">
        <v>0</v>
      </c>
      <c r="EL91" s="250">
        <f>EL95+EL96+EL97+EL98</f>
        <v>0</v>
      </c>
      <c r="EM91" s="262" t="s">
        <v>10</v>
      </c>
      <c r="EN91" s="262" t="s">
        <v>10</v>
      </c>
      <c r="EO91" s="212" t="s">
        <v>62</v>
      </c>
      <c r="EP91" s="206" t="s">
        <v>376</v>
      </c>
      <c r="EQ91" s="206" t="s">
        <v>202</v>
      </c>
      <c r="ER91" s="250">
        <f>ER95+ER96+ER97+ER98</f>
        <v>0</v>
      </c>
      <c r="ES91" s="251" t="s">
        <v>10</v>
      </c>
      <c r="ET91" s="251" t="s">
        <v>10</v>
      </c>
      <c r="EU91" s="250" t="s">
        <v>10</v>
      </c>
      <c r="EV91" s="250" t="s">
        <v>10</v>
      </c>
      <c r="EW91" s="251" t="s">
        <v>10</v>
      </c>
      <c r="EX91" s="250">
        <f>EX95+EX96+EX97+EX98</f>
        <v>0</v>
      </c>
      <c r="EY91" s="250">
        <f>EY95+EY96+EY97+EY98</f>
        <v>0</v>
      </c>
      <c r="EZ91" s="250">
        <v>0</v>
      </c>
      <c r="FA91" s="250">
        <f>FA95+FA96+FA97+FA98</f>
        <v>0</v>
      </c>
      <c r="FB91" s="262" t="s">
        <v>10</v>
      </c>
      <c r="FC91" s="262" t="s">
        <v>10</v>
      </c>
      <c r="FD91" s="212" t="s">
        <v>62</v>
      </c>
      <c r="FE91" s="206" t="s">
        <v>376</v>
      </c>
      <c r="FF91" s="206" t="s">
        <v>202</v>
      </c>
      <c r="FG91" s="250">
        <f>FG95+FG96+FG97+FG98</f>
        <v>0</v>
      </c>
      <c r="FH91" s="251" t="s">
        <v>10</v>
      </c>
      <c r="FI91" s="251" t="s">
        <v>10</v>
      </c>
      <c r="FJ91" s="250" t="s">
        <v>10</v>
      </c>
      <c r="FK91" s="250" t="s">
        <v>10</v>
      </c>
      <c r="FL91" s="251" t="s">
        <v>10</v>
      </c>
      <c r="FM91" s="250">
        <f>FM95+FM96+FM97+FM98</f>
        <v>0</v>
      </c>
      <c r="FN91" s="250">
        <f>FN95+FN96+FN97+FN98</f>
        <v>0</v>
      </c>
      <c r="FO91" s="250">
        <v>0</v>
      </c>
      <c r="FP91" s="250">
        <f>FP95+FP96+FP97+FP98</f>
        <v>0</v>
      </c>
      <c r="FQ91" s="262" t="s">
        <v>10</v>
      </c>
      <c r="FR91" s="262" t="s">
        <v>10</v>
      </c>
      <c r="FS91" s="212" t="s">
        <v>62</v>
      </c>
      <c r="FT91" s="206" t="s">
        <v>376</v>
      </c>
      <c r="FU91" s="206" t="s">
        <v>202</v>
      </c>
      <c r="FV91" s="250">
        <f>FV95+FV96+FV97+FV98</f>
        <v>0</v>
      </c>
      <c r="FW91" s="251" t="s">
        <v>10</v>
      </c>
      <c r="FX91" s="251" t="s">
        <v>10</v>
      </c>
      <c r="FY91" s="250" t="s">
        <v>10</v>
      </c>
      <c r="FZ91" s="250" t="s">
        <v>10</v>
      </c>
      <c r="GA91" s="251" t="s">
        <v>10</v>
      </c>
      <c r="GB91" s="250">
        <f>GB95+GB96+GB97+GB98</f>
        <v>0</v>
      </c>
      <c r="GC91" s="250">
        <f>GC95+GC96+GC97+GC98</f>
        <v>0</v>
      </c>
      <c r="GD91" s="250">
        <f>GD95+GD96+GD97+GD98</f>
        <v>0</v>
      </c>
      <c r="GE91" s="262" t="s">
        <v>10</v>
      </c>
      <c r="GF91" s="262" t="s">
        <v>10</v>
      </c>
    </row>
    <row r="92" spans="1:188" ht="16.5" customHeight="1" hidden="1">
      <c r="A92" s="207" t="s">
        <v>223</v>
      </c>
      <c r="B92" s="205" t="s">
        <v>224</v>
      </c>
      <c r="C92" s="205"/>
      <c r="D92" s="269">
        <v>0</v>
      </c>
      <c r="E92" s="270" t="s">
        <v>10</v>
      </c>
      <c r="F92" s="270" t="s">
        <v>10</v>
      </c>
      <c r="G92" s="269" t="s">
        <v>10</v>
      </c>
      <c r="H92" s="269" t="s">
        <v>10</v>
      </c>
      <c r="I92" s="270" t="s">
        <v>10</v>
      </c>
      <c r="J92" s="270">
        <f>'ф 4,2 - разносить'!CQ59</f>
        <v>0</v>
      </c>
      <c r="K92" s="270">
        <f>'ф 4,2 - разносить'!CR59</f>
        <v>0</v>
      </c>
      <c r="L92" s="270">
        <f>'ф 4,2 - разносить'!CS59</f>
        <v>0</v>
      </c>
      <c r="M92" s="269">
        <f t="shared" si="6"/>
        <v>0</v>
      </c>
      <c r="N92" s="271" t="s">
        <v>10</v>
      </c>
      <c r="O92" s="271" t="s">
        <v>10</v>
      </c>
      <c r="P92" s="127" t="e">
        <f>#REF!+#REF!</f>
        <v>#REF!</v>
      </c>
      <c r="Q92" s="127"/>
      <c r="R92" s="207" t="s">
        <v>223</v>
      </c>
      <c r="S92" s="205" t="s">
        <v>224</v>
      </c>
      <c r="T92" s="205"/>
      <c r="U92" s="254">
        <v>1</v>
      </c>
      <c r="V92" s="255" t="s">
        <v>10</v>
      </c>
      <c r="W92" s="255" t="s">
        <v>10</v>
      </c>
      <c r="X92" s="255" t="s">
        <v>10</v>
      </c>
      <c r="Y92" s="255" t="s">
        <v>10</v>
      </c>
      <c r="Z92" s="255" t="s">
        <v>10</v>
      </c>
      <c r="AA92" s="255">
        <f>'ф 4,2 - разносить'!AC59</f>
        <v>0</v>
      </c>
      <c r="AB92" s="255" t="e">
        <f>#REF!+#REF!</f>
        <v>#REF!</v>
      </c>
      <c r="AC92" s="255"/>
      <c r="AD92" s="255">
        <f>'ф 4,2 - разносить'!AD59</f>
        <v>0</v>
      </c>
      <c r="AE92" s="256" t="s">
        <v>10</v>
      </c>
      <c r="AF92" s="256" t="s">
        <v>10</v>
      </c>
      <c r="AG92" s="127" t="e">
        <f>#REF!+#REF!</f>
        <v>#REF!</v>
      </c>
      <c r="AH92" s="207" t="s">
        <v>223</v>
      </c>
      <c r="AI92" s="205" t="s">
        <v>224</v>
      </c>
      <c r="AJ92" s="205"/>
      <c r="AK92" s="254">
        <v>0</v>
      </c>
      <c r="AL92" s="255" t="s">
        <v>10</v>
      </c>
      <c r="AM92" s="255" t="s">
        <v>10</v>
      </c>
      <c r="AN92" s="254" t="s">
        <v>10</v>
      </c>
      <c r="AO92" s="254" t="s">
        <v>10</v>
      </c>
      <c r="AP92" s="255" t="s">
        <v>10</v>
      </c>
      <c r="AQ92" s="255">
        <f>'ф 4,2 - разносить'!AX59</f>
        <v>0</v>
      </c>
      <c r="AR92" s="255">
        <f>'ф 4,2 - разносить'!AY59</f>
        <v>0</v>
      </c>
      <c r="AS92" s="255"/>
      <c r="AT92" s="255">
        <f>'ф 4,2 - разносить'!AY59</f>
        <v>0</v>
      </c>
      <c r="AU92" s="256" t="s">
        <v>10</v>
      </c>
      <c r="AV92" s="256" t="s">
        <v>10</v>
      </c>
      <c r="AW92" s="127" t="e">
        <f>#REF!+#REF!</f>
        <v>#REF!</v>
      </c>
      <c r="AX92" s="207" t="s">
        <v>223</v>
      </c>
      <c r="AY92" s="205" t="s">
        <v>224</v>
      </c>
      <c r="AZ92" s="205"/>
      <c r="BA92" s="254">
        <v>1</v>
      </c>
      <c r="BB92" s="255" t="s">
        <v>10</v>
      </c>
      <c r="BC92" s="255" t="s">
        <v>10</v>
      </c>
      <c r="BD92" s="254" t="s">
        <v>10</v>
      </c>
      <c r="BE92" s="254" t="s">
        <v>10</v>
      </c>
      <c r="BF92" s="255" t="s">
        <v>10</v>
      </c>
      <c r="BG92" s="255">
        <f>'ф 4,2 - разносить'!BA59</f>
        <v>0</v>
      </c>
      <c r="BH92" s="255" t="e">
        <f>#REF!+#REF!</f>
        <v>#REF!</v>
      </c>
      <c r="BI92" s="255"/>
      <c r="BJ92" s="255">
        <f>'ф 4,2 - разносить'!BB59</f>
        <v>0</v>
      </c>
      <c r="BK92" s="256" t="s">
        <v>10</v>
      </c>
      <c r="BL92" s="256" t="s">
        <v>10</v>
      </c>
      <c r="BM92" s="127" t="e">
        <f>#REF!+#REF!</f>
        <v>#REF!</v>
      </c>
      <c r="BN92" s="207" t="s">
        <v>223</v>
      </c>
      <c r="BO92" s="205" t="s">
        <v>224</v>
      </c>
      <c r="BP92" s="205"/>
      <c r="BQ92" s="254">
        <v>0</v>
      </c>
      <c r="BR92" s="255" t="s">
        <v>10</v>
      </c>
      <c r="BS92" s="255" t="s">
        <v>10</v>
      </c>
      <c r="BT92" s="254" t="s">
        <v>10</v>
      </c>
      <c r="BU92" s="254" t="s">
        <v>10</v>
      </c>
      <c r="BV92" s="255" t="s">
        <v>10</v>
      </c>
      <c r="BW92" s="255">
        <f>'ф 4,2 - разносить'!BD59</f>
        <v>0</v>
      </c>
      <c r="BX92" s="255" t="e">
        <f>#REF!+#REF!</f>
        <v>#REF!</v>
      </c>
      <c r="BY92" s="255"/>
      <c r="BZ92" s="255">
        <f>'ф 4,2 - разносить'!BE59</f>
        <v>0</v>
      </c>
      <c r="CA92" s="256" t="s">
        <v>10</v>
      </c>
      <c r="CB92" s="256" t="s">
        <v>10</v>
      </c>
      <c r="CC92" s="127" t="e">
        <f>#REF!+#REF!</f>
        <v>#REF!</v>
      </c>
      <c r="CD92" s="207" t="s">
        <v>223</v>
      </c>
      <c r="CE92" s="205" t="s">
        <v>224</v>
      </c>
      <c r="CF92" s="205"/>
      <c r="CG92" s="254">
        <v>0</v>
      </c>
      <c r="CH92" s="255" t="s">
        <v>10</v>
      </c>
      <c r="CI92" s="255" t="s">
        <v>10</v>
      </c>
      <c r="CJ92" s="254" t="s">
        <v>10</v>
      </c>
      <c r="CK92" s="254" t="s">
        <v>10</v>
      </c>
      <c r="CL92" s="255" t="s">
        <v>10</v>
      </c>
      <c r="CM92" s="255">
        <f>'ф 4,2 - разносить'!BJ59</f>
        <v>0</v>
      </c>
      <c r="CN92" s="255" t="e">
        <f>#REF!+#REF!</f>
        <v>#REF!</v>
      </c>
      <c r="CO92" s="255"/>
      <c r="CP92" s="255">
        <f>'ф 4,2 - разносить'!BK59</f>
        <v>0</v>
      </c>
      <c r="CQ92" s="256" t="s">
        <v>10</v>
      </c>
      <c r="CR92" s="256" t="s">
        <v>10</v>
      </c>
      <c r="CS92" s="127" t="e">
        <f>#REF!+#REF!</f>
        <v>#REF!</v>
      </c>
      <c r="CT92" s="207" t="s">
        <v>223</v>
      </c>
      <c r="CU92" s="205" t="s">
        <v>224</v>
      </c>
      <c r="CV92" s="205"/>
      <c r="CW92" s="254">
        <v>0</v>
      </c>
      <c r="CX92" s="255" t="s">
        <v>10</v>
      </c>
      <c r="CY92" s="255" t="s">
        <v>10</v>
      </c>
      <c r="CZ92" s="254" t="s">
        <v>10</v>
      </c>
      <c r="DA92" s="254" t="s">
        <v>10</v>
      </c>
      <c r="DB92" s="255" t="s">
        <v>10</v>
      </c>
      <c r="DC92" s="255">
        <f>'ф 4,2 - разносить'!BG59</f>
        <v>0</v>
      </c>
      <c r="DD92" s="255">
        <f>'ф 4,2 - разносить'!DJ59</f>
        <v>0</v>
      </c>
      <c r="DE92" s="255"/>
      <c r="DF92" s="256">
        <f>'ф 4,2 - разносить'!BH59</f>
        <v>0</v>
      </c>
      <c r="DG92" s="256" t="s">
        <v>10</v>
      </c>
      <c r="DH92" s="256" t="s">
        <v>10</v>
      </c>
      <c r="DI92" s="127" t="e">
        <f>#REF!+#REF!</f>
        <v>#REF!</v>
      </c>
      <c r="DJ92" s="207" t="s">
        <v>223</v>
      </c>
      <c r="DK92" s="205" t="s">
        <v>224</v>
      </c>
      <c r="DL92" s="205"/>
      <c r="DM92" s="254">
        <v>0</v>
      </c>
      <c r="DN92" s="255" t="s">
        <v>10</v>
      </c>
      <c r="DO92" s="255" t="s">
        <v>10</v>
      </c>
      <c r="DP92" s="254" t="s">
        <v>10</v>
      </c>
      <c r="DQ92" s="254" t="s">
        <v>10</v>
      </c>
      <c r="DR92" s="255" t="s">
        <v>10</v>
      </c>
      <c r="DS92" s="255">
        <f>'ф 4,2 - разносить'!BM59</f>
        <v>0</v>
      </c>
      <c r="DT92" s="255"/>
      <c r="DU92" s="255"/>
      <c r="DV92" s="256">
        <f>'ф 4,2 - разносить'!BN59</f>
        <v>0</v>
      </c>
      <c r="DW92" s="261" t="s">
        <v>10</v>
      </c>
      <c r="DX92" s="261" t="s">
        <v>10</v>
      </c>
      <c r="DY92" s="139" t="e">
        <f>#REF!+#REF!</f>
        <v>#REF!</v>
      </c>
      <c r="DZ92" s="207" t="s">
        <v>223</v>
      </c>
      <c r="EA92" s="205" t="s">
        <v>224</v>
      </c>
      <c r="EB92" s="205"/>
      <c r="EC92" s="254">
        <v>0</v>
      </c>
      <c r="ED92" s="255" t="s">
        <v>10</v>
      </c>
      <c r="EE92" s="255" t="s">
        <v>10</v>
      </c>
      <c r="EF92" s="254" t="s">
        <v>10</v>
      </c>
      <c r="EG92" s="254" t="s">
        <v>10</v>
      </c>
      <c r="EH92" s="255" t="s">
        <v>10</v>
      </c>
      <c r="EI92" s="255">
        <f>'ф 4,2 - разносить'!DA59</f>
        <v>0</v>
      </c>
      <c r="EJ92" s="255"/>
      <c r="EK92" s="255"/>
      <c r="EL92" s="256">
        <f>'ф 4,2 - разносить'!DB59</f>
        <v>0</v>
      </c>
      <c r="EM92" s="261" t="s">
        <v>10</v>
      </c>
      <c r="EN92" s="261" t="s">
        <v>10</v>
      </c>
      <c r="EO92" s="207" t="s">
        <v>223</v>
      </c>
      <c r="EP92" s="205" t="s">
        <v>224</v>
      </c>
      <c r="EQ92" s="205"/>
      <c r="ER92" s="254">
        <v>0</v>
      </c>
      <c r="ES92" s="255" t="s">
        <v>10</v>
      </c>
      <c r="ET92" s="255" t="s">
        <v>10</v>
      </c>
      <c r="EU92" s="254" t="s">
        <v>10</v>
      </c>
      <c r="EV92" s="254" t="s">
        <v>10</v>
      </c>
      <c r="EW92" s="255" t="s">
        <v>10</v>
      </c>
      <c r="EX92" s="255">
        <f>'ф 4,2 - разносить'!DM59</f>
        <v>0</v>
      </c>
      <c r="EY92" s="255"/>
      <c r="EZ92" s="255"/>
      <c r="FA92" s="256">
        <f>'ф 4,2 - разносить'!DN59</f>
        <v>0</v>
      </c>
      <c r="FB92" s="261" t="s">
        <v>10</v>
      </c>
      <c r="FC92" s="261" t="s">
        <v>10</v>
      </c>
      <c r="FD92" s="207" t="s">
        <v>223</v>
      </c>
      <c r="FE92" s="205" t="s">
        <v>224</v>
      </c>
      <c r="FF92" s="205"/>
      <c r="FG92" s="254">
        <v>0</v>
      </c>
      <c r="FH92" s="255" t="s">
        <v>10</v>
      </c>
      <c r="FI92" s="255" t="s">
        <v>10</v>
      </c>
      <c r="FJ92" s="254" t="s">
        <v>10</v>
      </c>
      <c r="FK92" s="254" t="s">
        <v>10</v>
      </c>
      <c r="FL92" s="255" t="s">
        <v>10</v>
      </c>
      <c r="FM92" s="255">
        <f>'ф 4,2 - разносить'!DY59</f>
        <v>0</v>
      </c>
      <c r="FN92" s="255"/>
      <c r="FO92" s="255"/>
      <c r="FP92" s="256">
        <f>'ф 4,2 - разносить'!DZ59</f>
        <v>0</v>
      </c>
      <c r="FQ92" s="261" t="s">
        <v>10</v>
      </c>
      <c r="FR92" s="261" t="s">
        <v>10</v>
      </c>
      <c r="FS92" s="207" t="s">
        <v>223</v>
      </c>
      <c r="FT92" s="205" t="s">
        <v>224</v>
      </c>
      <c r="FU92" s="205"/>
      <c r="FV92" s="254">
        <v>0</v>
      </c>
      <c r="FW92" s="255" t="s">
        <v>10</v>
      </c>
      <c r="FX92" s="255" t="s">
        <v>10</v>
      </c>
      <c r="FY92" s="254" t="s">
        <v>10</v>
      </c>
      <c r="FZ92" s="254" t="s">
        <v>10</v>
      </c>
      <c r="GA92" s="255" t="s">
        <v>10</v>
      </c>
      <c r="GB92" s="255">
        <f>'ф 4,2 - разносить'!EK59</f>
        <v>0</v>
      </c>
      <c r="GC92" s="256">
        <f>'ф 4,2 - разносить'!EL59</f>
        <v>0</v>
      </c>
      <c r="GD92" s="256"/>
      <c r="GE92" s="261" t="s">
        <v>10</v>
      </c>
      <c r="GF92" s="261" t="s">
        <v>10</v>
      </c>
    </row>
    <row r="93" spans="1:188" ht="16.5" customHeight="1" hidden="1">
      <c r="A93" s="207" t="s">
        <v>225</v>
      </c>
      <c r="B93" s="205" t="s">
        <v>226</v>
      </c>
      <c r="C93" s="205"/>
      <c r="D93" s="269">
        <v>0</v>
      </c>
      <c r="E93" s="270" t="s">
        <v>10</v>
      </c>
      <c r="F93" s="270" t="s">
        <v>10</v>
      </c>
      <c r="G93" s="269" t="s">
        <v>10</v>
      </c>
      <c r="H93" s="269" t="s">
        <v>10</v>
      </c>
      <c r="I93" s="270" t="s">
        <v>10</v>
      </c>
      <c r="J93" s="270">
        <f>'ф 4,2 - разносить'!CQ60</f>
        <v>0</v>
      </c>
      <c r="K93" s="270">
        <f>'ф 4,2 - разносить'!CR60</f>
        <v>0</v>
      </c>
      <c r="L93" s="270">
        <f>'ф 4,2 - разносить'!CS60</f>
        <v>0</v>
      </c>
      <c r="M93" s="269">
        <f t="shared" si="6"/>
        <v>0</v>
      </c>
      <c r="N93" s="271" t="s">
        <v>10</v>
      </c>
      <c r="O93" s="271" t="s">
        <v>10</v>
      </c>
      <c r="P93" s="127" t="e">
        <f>#REF!+#REF!</f>
        <v>#REF!</v>
      </c>
      <c r="Q93" s="127"/>
      <c r="R93" s="207" t="s">
        <v>225</v>
      </c>
      <c r="S93" s="205" t="s">
        <v>226</v>
      </c>
      <c r="T93" s="205"/>
      <c r="U93" s="254">
        <v>2</v>
      </c>
      <c r="V93" s="255" t="s">
        <v>10</v>
      </c>
      <c r="W93" s="255" t="s">
        <v>10</v>
      </c>
      <c r="X93" s="255" t="s">
        <v>10</v>
      </c>
      <c r="Y93" s="255" t="s">
        <v>10</v>
      </c>
      <c r="Z93" s="255" t="s">
        <v>10</v>
      </c>
      <c r="AA93" s="255">
        <f>'ф 4,2 - разносить'!AC60</f>
        <v>0</v>
      </c>
      <c r="AB93" s="255" t="e">
        <f>#REF!+#REF!</f>
        <v>#REF!</v>
      </c>
      <c r="AC93" s="255"/>
      <c r="AD93" s="255">
        <f>'ф 4,2 - разносить'!AD60</f>
        <v>0</v>
      </c>
      <c r="AE93" s="256" t="s">
        <v>10</v>
      </c>
      <c r="AF93" s="256" t="s">
        <v>10</v>
      </c>
      <c r="AG93" s="127" t="e">
        <f>#REF!+#REF!</f>
        <v>#REF!</v>
      </c>
      <c r="AH93" s="207" t="s">
        <v>225</v>
      </c>
      <c r="AI93" s="205" t="s">
        <v>226</v>
      </c>
      <c r="AJ93" s="205"/>
      <c r="AK93" s="254">
        <v>0</v>
      </c>
      <c r="AL93" s="255" t="s">
        <v>10</v>
      </c>
      <c r="AM93" s="255" t="s">
        <v>10</v>
      </c>
      <c r="AN93" s="254" t="s">
        <v>10</v>
      </c>
      <c r="AO93" s="254" t="s">
        <v>10</v>
      </c>
      <c r="AP93" s="255" t="s">
        <v>10</v>
      </c>
      <c r="AQ93" s="255">
        <f>'ф 4,2 - разносить'!AX60</f>
        <v>0</v>
      </c>
      <c r="AR93" s="255">
        <f>'ф 4,2 - разносить'!AY60</f>
        <v>0</v>
      </c>
      <c r="AS93" s="255"/>
      <c r="AT93" s="255">
        <f>'ф 4,2 - разносить'!AY60</f>
        <v>0</v>
      </c>
      <c r="AU93" s="256" t="s">
        <v>10</v>
      </c>
      <c r="AV93" s="256" t="s">
        <v>10</v>
      </c>
      <c r="AW93" s="127" t="e">
        <f>#REF!+#REF!</f>
        <v>#REF!</v>
      </c>
      <c r="AX93" s="207" t="s">
        <v>225</v>
      </c>
      <c r="AY93" s="205" t="s">
        <v>226</v>
      </c>
      <c r="AZ93" s="205"/>
      <c r="BA93" s="254">
        <v>2</v>
      </c>
      <c r="BB93" s="255" t="s">
        <v>10</v>
      </c>
      <c r="BC93" s="255" t="s">
        <v>10</v>
      </c>
      <c r="BD93" s="254" t="s">
        <v>10</v>
      </c>
      <c r="BE93" s="254" t="s">
        <v>10</v>
      </c>
      <c r="BF93" s="255" t="s">
        <v>10</v>
      </c>
      <c r="BG93" s="255">
        <f>'ф 4,2 - разносить'!BA60</f>
        <v>0</v>
      </c>
      <c r="BH93" s="255" t="e">
        <f>#REF!+#REF!</f>
        <v>#REF!</v>
      </c>
      <c r="BI93" s="255"/>
      <c r="BJ93" s="255">
        <f>'ф 4,2 - разносить'!BB60</f>
        <v>0</v>
      </c>
      <c r="BK93" s="256" t="s">
        <v>10</v>
      </c>
      <c r="BL93" s="256" t="s">
        <v>10</v>
      </c>
      <c r="BM93" s="127" t="e">
        <f>#REF!+#REF!</f>
        <v>#REF!</v>
      </c>
      <c r="BN93" s="207" t="s">
        <v>225</v>
      </c>
      <c r="BO93" s="205" t="s">
        <v>226</v>
      </c>
      <c r="BP93" s="205"/>
      <c r="BQ93" s="254">
        <v>0</v>
      </c>
      <c r="BR93" s="255" t="s">
        <v>10</v>
      </c>
      <c r="BS93" s="255" t="s">
        <v>10</v>
      </c>
      <c r="BT93" s="254" t="s">
        <v>10</v>
      </c>
      <c r="BU93" s="254" t="s">
        <v>10</v>
      </c>
      <c r="BV93" s="255" t="s">
        <v>10</v>
      </c>
      <c r="BW93" s="255">
        <f>'ф 4,2 - разносить'!BD60</f>
        <v>0</v>
      </c>
      <c r="BX93" s="255" t="e">
        <f>#REF!+#REF!</f>
        <v>#REF!</v>
      </c>
      <c r="BY93" s="255"/>
      <c r="BZ93" s="255">
        <f>'ф 4,2 - разносить'!BE60</f>
        <v>0</v>
      </c>
      <c r="CA93" s="256" t="s">
        <v>10</v>
      </c>
      <c r="CB93" s="256" t="s">
        <v>10</v>
      </c>
      <c r="CC93" s="127" t="e">
        <f>#REF!+#REF!</f>
        <v>#REF!</v>
      </c>
      <c r="CD93" s="207" t="s">
        <v>225</v>
      </c>
      <c r="CE93" s="205" t="s">
        <v>226</v>
      </c>
      <c r="CF93" s="205"/>
      <c r="CG93" s="254">
        <v>0</v>
      </c>
      <c r="CH93" s="255" t="s">
        <v>10</v>
      </c>
      <c r="CI93" s="255" t="s">
        <v>10</v>
      </c>
      <c r="CJ93" s="254" t="s">
        <v>10</v>
      </c>
      <c r="CK93" s="254" t="s">
        <v>10</v>
      </c>
      <c r="CL93" s="255" t="s">
        <v>10</v>
      </c>
      <c r="CM93" s="255">
        <f>'ф 4,2 - разносить'!BJ60</f>
        <v>0</v>
      </c>
      <c r="CN93" s="255" t="e">
        <f>#REF!+#REF!</f>
        <v>#REF!</v>
      </c>
      <c r="CO93" s="255"/>
      <c r="CP93" s="255">
        <f>'ф 4,2 - разносить'!BK60</f>
        <v>0</v>
      </c>
      <c r="CQ93" s="256" t="s">
        <v>10</v>
      </c>
      <c r="CR93" s="256" t="s">
        <v>10</v>
      </c>
      <c r="CS93" s="127" t="e">
        <f>#REF!+#REF!</f>
        <v>#REF!</v>
      </c>
      <c r="CT93" s="207" t="s">
        <v>225</v>
      </c>
      <c r="CU93" s="205" t="s">
        <v>226</v>
      </c>
      <c r="CV93" s="205"/>
      <c r="CW93" s="254">
        <v>0</v>
      </c>
      <c r="CX93" s="255" t="s">
        <v>10</v>
      </c>
      <c r="CY93" s="255" t="s">
        <v>10</v>
      </c>
      <c r="CZ93" s="254" t="s">
        <v>10</v>
      </c>
      <c r="DA93" s="254" t="s">
        <v>10</v>
      </c>
      <c r="DB93" s="255" t="s">
        <v>10</v>
      </c>
      <c r="DC93" s="255">
        <f>'ф 4,2 - разносить'!BG60</f>
        <v>0</v>
      </c>
      <c r="DD93" s="255">
        <f>'ф 4,2 - разносить'!DJ60</f>
        <v>0</v>
      </c>
      <c r="DE93" s="255"/>
      <c r="DF93" s="256">
        <f>'ф 4,2 - разносить'!BH60</f>
        <v>0</v>
      </c>
      <c r="DG93" s="256" t="s">
        <v>10</v>
      </c>
      <c r="DH93" s="256" t="s">
        <v>10</v>
      </c>
      <c r="DI93" s="127" t="e">
        <f>#REF!+#REF!</f>
        <v>#REF!</v>
      </c>
      <c r="DJ93" s="207" t="s">
        <v>225</v>
      </c>
      <c r="DK93" s="205" t="s">
        <v>226</v>
      </c>
      <c r="DL93" s="205"/>
      <c r="DM93" s="254">
        <v>0</v>
      </c>
      <c r="DN93" s="255" t="s">
        <v>10</v>
      </c>
      <c r="DO93" s="255" t="s">
        <v>10</v>
      </c>
      <c r="DP93" s="254" t="s">
        <v>10</v>
      </c>
      <c r="DQ93" s="254" t="s">
        <v>10</v>
      </c>
      <c r="DR93" s="255" t="s">
        <v>10</v>
      </c>
      <c r="DS93" s="255">
        <f>'ф 4,2 - разносить'!BM60</f>
        <v>0</v>
      </c>
      <c r="DT93" s="255"/>
      <c r="DU93" s="255"/>
      <c r="DV93" s="256">
        <f>'ф 4,2 - разносить'!BN60</f>
        <v>0</v>
      </c>
      <c r="DW93" s="261" t="s">
        <v>10</v>
      </c>
      <c r="DX93" s="261" t="s">
        <v>10</v>
      </c>
      <c r="DY93" s="139" t="e">
        <f>#REF!+#REF!</f>
        <v>#REF!</v>
      </c>
      <c r="DZ93" s="207" t="s">
        <v>225</v>
      </c>
      <c r="EA93" s="205" t="s">
        <v>226</v>
      </c>
      <c r="EB93" s="205"/>
      <c r="EC93" s="254">
        <v>0</v>
      </c>
      <c r="ED93" s="255" t="s">
        <v>10</v>
      </c>
      <c r="EE93" s="255" t="s">
        <v>10</v>
      </c>
      <c r="EF93" s="254" t="s">
        <v>10</v>
      </c>
      <c r="EG93" s="254" t="s">
        <v>10</v>
      </c>
      <c r="EH93" s="255" t="s">
        <v>10</v>
      </c>
      <c r="EI93" s="255">
        <f>'ф 4,2 - разносить'!DA60</f>
        <v>0</v>
      </c>
      <c r="EJ93" s="255"/>
      <c r="EK93" s="255"/>
      <c r="EL93" s="256">
        <f>'ф 4,2 - разносить'!DB60</f>
        <v>0</v>
      </c>
      <c r="EM93" s="261" t="s">
        <v>10</v>
      </c>
      <c r="EN93" s="261" t="s">
        <v>10</v>
      </c>
      <c r="EO93" s="207" t="s">
        <v>225</v>
      </c>
      <c r="EP93" s="205" t="s">
        <v>226</v>
      </c>
      <c r="EQ93" s="205"/>
      <c r="ER93" s="254">
        <v>0</v>
      </c>
      <c r="ES93" s="255" t="s">
        <v>10</v>
      </c>
      <c r="ET93" s="255" t="s">
        <v>10</v>
      </c>
      <c r="EU93" s="254" t="s">
        <v>10</v>
      </c>
      <c r="EV93" s="254" t="s">
        <v>10</v>
      </c>
      <c r="EW93" s="255" t="s">
        <v>10</v>
      </c>
      <c r="EX93" s="255">
        <f>'ф 4,2 - разносить'!DM60</f>
        <v>0</v>
      </c>
      <c r="EY93" s="255"/>
      <c r="EZ93" s="255"/>
      <c r="FA93" s="256">
        <f>'ф 4,2 - разносить'!DN60</f>
        <v>0</v>
      </c>
      <c r="FB93" s="261" t="s">
        <v>10</v>
      </c>
      <c r="FC93" s="261" t="s">
        <v>10</v>
      </c>
      <c r="FD93" s="207" t="s">
        <v>225</v>
      </c>
      <c r="FE93" s="205" t="s">
        <v>226</v>
      </c>
      <c r="FF93" s="205"/>
      <c r="FG93" s="254">
        <v>0</v>
      </c>
      <c r="FH93" s="255" t="s">
        <v>10</v>
      </c>
      <c r="FI93" s="255" t="s">
        <v>10</v>
      </c>
      <c r="FJ93" s="254" t="s">
        <v>10</v>
      </c>
      <c r="FK93" s="254" t="s">
        <v>10</v>
      </c>
      <c r="FL93" s="255" t="s">
        <v>10</v>
      </c>
      <c r="FM93" s="255">
        <f>'ф 4,2 - разносить'!DY60</f>
        <v>0</v>
      </c>
      <c r="FN93" s="255"/>
      <c r="FO93" s="255"/>
      <c r="FP93" s="256">
        <f>'ф 4,2 - разносить'!DZ60</f>
        <v>0</v>
      </c>
      <c r="FQ93" s="261" t="s">
        <v>10</v>
      </c>
      <c r="FR93" s="261" t="s">
        <v>10</v>
      </c>
      <c r="FS93" s="207" t="s">
        <v>225</v>
      </c>
      <c r="FT93" s="205" t="s">
        <v>226</v>
      </c>
      <c r="FU93" s="205"/>
      <c r="FV93" s="254">
        <v>0</v>
      </c>
      <c r="FW93" s="255" t="s">
        <v>10</v>
      </c>
      <c r="FX93" s="255" t="s">
        <v>10</v>
      </c>
      <c r="FY93" s="254" t="s">
        <v>10</v>
      </c>
      <c r="FZ93" s="254" t="s">
        <v>10</v>
      </c>
      <c r="GA93" s="255" t="s">
        <v>10</v>
      </c>
      <c r="GB93" s="255">
        <f>'ф 4,2 - разносить'!EK60</f>
        <v>0</v>
      </c>
      <c r="GC93" s="256">
        <f>'ф 4,2 - разносить'!EL60</f>
        <v>0</v>
      </c>
      <c r="GD93" s="256"/>
      <c r="GE93" s="261" t="s">
        <v>10</v>
      </c>
      <c r="GF93" s="261" t="s">
        <v>10</v>
      </c>
    </row>
    <row r="94" spans="1:188" ht="16.5" customHeight="1" hidden="1">
      <c r="A94" s="207" t="s">
        <v>227</v>
      </c>
      <c r="B94" s="205" t="s">
        <v>228</v>
      </c>
      <c r="C94" s="205"/>
      <c r="D94" s="269">
        <v>0</v>
      </c>
      <c r="E94" s="270" t="s">
        <v>10</v>
      </c>
      <c r="F94" s="270" t="s">
        <v>10</v>
      </c>
      <c r="G94" s="269" t="s">
        <v>10</v>
      </c>
      <c r="H94" s="269" t="s">
        <v>10</v>
      </c>
      <c r="I94" s="270" t="s">
        <v>10</v>
      </c>
      <c r="J94" s="270">
        <f>'ф 4,2 - разносить'!CQ61</f>
        <v>0</v>
      </c>
      <c r="K94" s="270">
        <f>'ф 4,2 - разносить'!CR61</f>
        <v>0</v>
      </c>
      <c r="L94" s="270">
        <f>'ф 4,2 - разносить'!CS61</f>
        <v>0</v>
      </c>
      <c r="M94" s="269">
        <f t="shared" si="6"/>
        <v>0</v>
      </c>
      <c r="N94" s="271" t="s">
        <v>10</v>
      </c>
      <c r="O94" s="271" t="s">
        <v>10</v>
      </c>
      <c r="P94" s="127" t="e">
        <f>#REF!+#REF!</f>
        <v>#REF!</v>
      </c>
      <c r="Q94" s="127"/>
      <c r="R94" s="207" t="s">
        <v>227</v>
      </c>
      <c r="S94" s="205" t="s">
        <v>228</v>
      </c>
      <c r="T94" s="205"/>
      <c r="U94" s="254">
        <v>3</v>
      </c>
      <c r="V94" s="255" t="s">
        <v>10</v>
      </c>
      <c r="W94" s="255" t="s">
        <v>10</v>
      </c>
      <c r="X94" s="255" t="s">
        <v>10</v>
      </c>
      <c r="Y94" s="255" t="s">
        <v>10</v>
      </c>
      <c r="Z94" s="255" t="s">
        <v>10</v>
      </c>
      <c r="AA94" s="255">
        <f>'ф 4,2 - разносить'!AC61</f>
        <v>0</v>
      </c>
      <c r="AB94" s="255" t="e">
        <f>#REF!+#REF!</f>
        <v>#REF!</v>
      </c>
      <c r="AC94" s="255"/>
      <c r="AD94" s="255">
        <f>'ф 4,2 - разносить'!AD61</f>
        <v>0</v>
      </c>
      <c r="AE94" s="256" t="s">
        <v>10</v>
      </c>
      <c r="AF94" s="256" t="s">
        <v>10</v>
      </c>
      <c r="AG94" s="127" t="e">
        <f>#REF!+#REF!</f>
        <v>#REF!</v>
      </c>
      <c r="AH94" s="207" t="s">
        <v>227</v>
      </c>
      <c r="AI94" s="205" t="s">
        <v>228</v>
      </c>
      <c r="AJ94" s="205"/>
      <c r="AK94" s="254">
        <v>0</v>
      </c>
      <c r="AL94" s="255" t="s">
        <v>10</v>
      </c>
      <c r="AM94" s="255" t="s">
        <v>10</v>
      </c>
      <c r="AN94" s="254" t="s">
        <v>10</v>
      </c>
      <c r="AO94" s="254" t="s">
        <v>10</v>
      </c>
      <c r="AP94" s="255" t="s">
        <v>10</v>
      </c>
      <c r="AQ94" s="255">
        <f>'ф 4,2 - разносить'!AX61</f>
        <v>0</v>
      </c>
      <c r="AR94" s="255">
        <f>'ф 4,2 - разносить'!AY61</f>
        <v>0</v>
      </c>
      <c r="AS94" s="255"/>
      <c r="AT94" s="255">
        <f>'ф 4,2 - разносить'!AY61</f>
        <v>0</v>
      </c>
      <c r="AU94" s="256" t="s">
        <v>10</v>
      </c>
      <c r="AV94" s="256" t="s">
        <v>10</v>
      </c>
      <c r="AW94" s="127" t="e">
        <f>#REF!+#REF!</f>
        <v>#REF!</v>
      </c>
      <c r="AX94" s="207" t="s">
        <v>227</v>
      </c>
      <c r="AY94" s="205" t="s">
        <v>228</v>
      </c>
      <c r="AZ94" s="205"/>
      <c r="BA94" s="254">
        <v>3</v>
      </c>
      <c r="BB94" s="255" t="s">
        <v>10</v>
      </c>
      <c r="BC94" s="255" t="s">
        <v>10</v>
      </c>
      <c r="BD94" s="254" t="s">
        <v>10</v>
      </c>
      <c r="BE94" s="254" t="s">
        <v>10</v>
      </c>
      <c r="BF94" s="255" t="s">
        <v>10</v>
      </c>
      <c r="BG94" s="255">
        <f>'ф 4,2 - разносить'!BA61</f>
        <v>0</v>
      </c>
      <c r="BH94" s="255" t="e">
        <f>#REF!+#REF!</f>
        <v>#REF!</v>
      </c>
      <c r="BI94" s="255"/>
      <c r="BJ94" s="255">
        <f>'ф 4,2 - разносить'!BB61</f>
        <v>0</v>
      </c>
      <c r="BK94" s="256" t="s">
        <v>10</v>
      </c>
      <c r="BL94" s="256" t="s">
        <v>10</v>
      </c>
      <c r="BM94" s="127" t="e">
        <f>#REF!+#REF!</f>
        <v>#REF!</v>
      </c>
      <c r="BN94" s="207" t="s">
        <v>227</v>
      </c>
      <c r="BO94" s="205" t="s">
        <v>228</v>
      </c>
      <c r="BP94" s="205"/>
      <c r="BQ94" s="254">
        <v>0</v>
      </c>
      <c r="BR94" s="255" t="s">
        <v>10</v>
      </c>
      <c r="BS94" s="255" t="s">
        <v>10</v>
      </c>
      <c r="BT94" s="254" t="s">
        <v>10</v>
      </c>
      <c r="BU94" s="254" t="s">
        <v>10</v>
      </c>
      <c r="BV94" s="255" t="s">
        <v>10</v>
      </c>
      <c r="BW94" s="255">
        <f>'ф 4,2 - разносить'!BD61</f>
        <v>0</v>
      </c>
      <c r="BX94" s="255" t="e">
        <f>#REF!+#REF!</f>
        <v>#REF!</v>
      </c>
      <c r="BY94" s="255"/>
      <c r="BZ94" s="255">
        <f>'ф 4,2 - разносить'!BE61</f>
        <v>0</v>
      </c>
      <c r="CA94" s="256" t="s">
        <v>10</v>
      </c>
      <c r="CB94" s="256" t="s">
        <v>10</v>
      </c>
      <c r="CC94" s="127" t="e">
        <f>#REF!+#REF!</f>
        <v>#REF!</v>
      </c>
      <c r="CD94" s="207" t="s">
        <v>227</v>
      </c>
      <c r="CE94" s="205" t="s">
        <v>228</v>
      </c>
      <c r="CF94" s="205"/>
      <c r="CG94" s="254">
        <v>0</v>
      </c>
      <c r="CH94" s="255" t="s">
        <v>10</v>
      </c>
      <c r="CI94" s="255" t="s">
        <v>10</v>
      </c>
      <c r="CJ94" s="254" t="s">
        <v>10</v>
      </c>
      <c r="CK94" s="254" t="s">
        <v>10</v>
      </c>
      <c r="CL94" s="255" t="s">
        <v>10</v>
      </c>
      <c r="CM94" s="255">
        <f>'ф 4,2 - разносить'!BJ61</f>
        <v>0</v>
      </c>
      <c r="CN94" s="255" t="e">
        <f>#REF!+#REF!</f>
        <v>#REF!</v>
      </c>
      <c r="CO94" s="255"/>
      <c r="CP94" s="255">
        <f>'ф 4,2 - разносить'!BK61</f>
        <v>0</v>
      </c>
      <c r="CQ94" s="256" t="s">
        <v>10</v>
      </c>
      <c r="CR94" s="256" t="s">
        <v>10</v>
      </c>
      <c r="CS94" s="127" t="e">
        <f>#REF!+#REF!</f>
        <v>#REF!</v>
      </c>
      <c r="CT94" s="207" t="s">
        <v>227</v>
      </c>
      <c r="CU94" s="205" t="s">
        <v>228</v>
      </c>
      <c r="CV94" s="205"/>
      <c r="CW94" s="254">
        <v>0</v>
      </c>
      <c r="CX94" s="255" t="s">
        <v>10</v>
      </c>
      <c r="CY94" s="255" t="s">
        <v>10</v>
      </c>
      <c r="CZ94" s="254" t="s">
        <v>10</v>
      </c>
      <c r="DA94" s="254" t="s">
        <v>10</v>
      </c>
      <c r="DB94" s="255" t="s">
        <v>10</v>
      </c>
      <c r="DC94" s="255">
        <f>'ф 4,2 - разносить'!BG61</f>
        <v>0</v>
      </c>
      <c r="DD94" s="255">
        <f>'ф 4,2 - разносить'!DJ61</f>
        <v>0</v>
      </c>
      <c r="DE94" s="255"/>
      <c r="DF94" s="256">
        <f>'ф 4,2 - разносить'!BH61</f>
        <v>0</v>
      </c>
      <c r="DG94" s="256" t="s">
        <v>10</v>
      </c>
      <c r="DH94" s="256" t="s">
        <v>10</v>
      </c>
      <c r="DI94" s="127" t="e">
        <f>#REF!+#REF!</f>
        <v>#REF!</v>
      </c>
      <c r="DJ94" s="207" t="s">
        <v>227</v>
      </c>
      <c r="DK94" s="205" t="s">
        <v>228</v>
      </c>
      <c r="DL94" s="205"/>
      <c r="DM94" s="254">
        <v>0</v>
      </c>
      <c r="DN94" s="255" t="s">
        <v>10</v>
      </c>
      <c r="DO94" s="255" t="s">
        <v>10</v>
      </c>
      <c r="DP94" s="254" t="s">
        <v>10</v>
      </c>
      <c r="DQ94" s="254" t="s">
        <v>10</v>
      </c>
      <c r="DR94" s="255" t="s">
        <v>10</v>
      </c>
      <c r="DS94" s="255">
        <f>'ф 4,2 - разносить'!BM61</f>
        <v>0</v>
      </c>
      <c r="DT94" s="255"/>
      <c r="DU94" s="255"/>
      <c r="DV94" s="256">
        <f>'ф 4,2 - разносить'!BN61</f>
        <v>0</v>
      </c>
      <c r="DW94" s="261" t="s">
        <v>10</v>
      </c>
      <c r="DX94" s="261" t="s">
        <v>10</v>
      </c>
      <c r="DY94" s="139" t="e">
        <f>#REF!+#REF!</f>
        <v>#REF!</v>
      </c>
      <c r="DZ94" s="207" t="s">
        <v>227</v>
      </c>
      <c r="EA94" s="205" t="s">
        <v>228</v>
      </c>
      <c r="EB94" s="205"/>
      <c r="EC94" s="254">
        <v>0</v>
      </c>
      <c r="ED94" s="255" t="s">
        <v>10</v>
      </c>
      <c r="EE94" s="255" t="s">
        <v>10</v>
      </c>
      <c r="EF94" s="254" t="s">
        <v>10</v>
      </c>
      <c r="EG94" s="254" t="s">
        <v>10</v>
      </c>
      <c r="EH94" s="255" t="s">
        <v>10</v>
      </c>
      <c r="EI94" s="255">
        <f>'ф 4,2 - разносить'!DA61</f>
        <v>0</v>
      </c>
      <c r="EJ94" s="255"/>
      <c r="EK94" s="255"/>
      <c r="EL94" s="256">
        <f>'ф 4,2 - разносить'!DB61</f>
        <v>0</v>
      </c>
      <c r="EM94" s="261" t="s">
        <v>10</v>
      </c>
      <c r="EN94" s="261" t="s">
        <v>10</v>
      </c>
      <c r="EO94" s="207" t="s">
        <v>227</v>
      </c>
      <c r="EP94" s="205" t="s">
        <v>228</v>
      </c>
      <c r="EQ94" s="205"/>
      <c r="ER94" s="254">
        <v>0</v>
      </c>
      <c r="ES94" s="255" t="s">
        <v>10</v>
      </c>
      <c r="ET94" s="255" t="s">
        <v>10</v>
      </c>
      <c r="EU94" s="254" t="s">
        <v>10</v>
      </c>
      <c r="EV94" s="254" t="s">
        <v>10</v>
      </c>
      <c r="EW94" s="255" t="s">
        <v>10</v>
      </c>
      <c r="EX94" s="255">
        <f>'ф 4,2 - разносить'!DM61</f>
        <v>0</v>
      </c>
      <c r="EY94" s="255"/>
      <c r="EZ94" s="255"/>
      <c r="FA94" s="256">
        <f>'ф 4,2 - разносить'!DN61</f>
        <v>0</v>
      </c>
      <c r="FB94" s="261" t="s">
        <v>10</v>
      </c>
      <c r="FC94" s="261" t="s">
        <v>10</v>
      </c>
      <c r="FD94" s="207" t="s">
        <v>227</v>
      </c>
      <c r="FE94" s="205" t="s">
        <v>228</v>
      </c>
      <c r="FF94" s="205"/>
      <c r="FG94" s="254">
        <v>0</v>
      </c>
      <c r="FH94" s="255" t="s">
        <v>10</v>
      </c>
      <c r="FI94" s="255" t="s">
        <v>10</v>
      </c>
      <c r="FJ94" s="254" t="s">
        <v>10</v>
      </c>
      <c r="FK94" s="254" t="s">
        <v>10</v>
      </c>
      <c r="FL94" s="255" t="s">
        <v>10</v>
      </c>
      <c r="FM94" s="255">
        <f>'ф 4,2 - разносить'!DY61</f>
        <v>0</v>
      </c>
      <c r="FN94" s="255"/>
      <c r="FO94" s="255"/>
      <c r="FP94" s="256">
        <f>'ф 4,2 - разносить'!DZ61</f>
        <v>0</v>
      </c>
      <c r="FQ94" s="261" t="s">
        <v>10</v>
      </c>
      <c r="FR94" s="261" t="s">
        <v>10</v>
      </c>
      <c r="FS94" s="207" t="s">
        <v>227</v>
      </c>
      <c r="FT94" s="205" t="s">
        <v>228</v>
      </c>
      <c r="FU94" s="205"/>
      <c r="FV94" s="254">
        <v>0</v>
      </c>
      <c r="FW94" s="255" t="s">
        <v>10</v>
      </c>
      <c r="FX94" s="255" t="s">
        <v>10</v>
      </c>
      <c r="FY94" s="254" t="s">
        <v>10</v>
      </c>
      <c r="FZ94" s="254" t="s">
        <v>10</v>
      </c>
      <c r="GA94" s="255" t="s">
        <v>10</v>
      </c>
      <c r="GB94" s="255">
        <f>'ф 4,2 - разносить'!EK61</f>
        <v>0</v>
      </c>
      <c r="GC94" s="256">
        <f>'ф 4,2 - разносить'!EL61</f>
        <v>0</v>
      </c>
      <c r="GD94" s="256"/>
      <c r="GE94" s="261" t="s">
        <v>10</v>
      </c>
      <c r="GF94" s="261" t="s">
        <v>10</v>
      </c>
    </row>
    <row r="95" spans="1:188" ht="25.5" customHeight="1">
      <c r="A95" s="213" t="s">
        <v>270</v>
      </c>
      <c r="B95" s="214" t="s">
        <v>377</v>
      </c>
      <c r="C95" s="214" t="s">
        <v>203</v>
      </c>
      <c r="D95" s="269">
        <f>U95+AK95+BA95+BQ95+CG95+CW95+DM95+EC95+ER95+FG95+FV95</f>
        <v>0</v>
      </c>
      <c r="E95" s="272" t="s">
        <v>10</v>
      </c>
      <c r="F95" s="272" t="s">
        <v>10</v>
      </c>
      <c r="G95" s="263" t="s">
        <v>10</v>
      </c>
      <c r="H95" s="263" t="s">
        <v>10</v>
      </c>
      <c r="I95" s="272" t="s">
        <v>10</v>
      </c>
      <c r="J95" s="269">
        <f aca="true" t="shared" si="8" ref="J95:K98">AA95+AQ95+BG95+BW95+CM95+DC95+DS95+EI95</f>
        <v>0</v>
      </c>
      <c r="K95" s="269">
        <f t="shared" si="8"/>
        <v>0</v>
      </c>
      <c r="L95" s="269">
        <f>AD95+AT95+BJ95+BZ95+CP95+DF95+DV95+EL95</f>
        <v>0</v>
      </c>
      <c r="M95" s="269">
        <f t="shared" si="6"/>
        <v>0</v>
      </c>
      <c r="N95" s="273" t="s">
        <v>10</v>
      </c>
      <c r="O95" s="273" t="s">
        <v>10</v>
      </c>
      <c r="P95" s="127"/>
      <c r="Q95" s="127"/>
      <c r="R95" s="213" t="s">
        <v>270</v>
      </c>
      <c r="S95" s="214" t="s">
        <v>377</v>
      </c>
      <c r="T95" s="214" t="s">
        <v>203</v>
      </c>
      <c r="U95" s="257">
        <v>0</v>
      </c>
      <c r="V95" s="258" t="s">
        <v>10</v>
      </c>
      <c r="W95" s="258" t="s">
        <v>10</v>
      </c>
      <c r="X95" s="258" t="s">
        <v>10</v>
      </c>
      <c r="Y95" s="258" t="s">
        <v>10</v>
      </c>
      <c r="Z95" s="258" t="s">
        <v>10</v>
      </c>
      <c r="AA95" s="258">
        <v>0</v>
      </c>
      <c r="AB95" s="258"/>
      <c r="AC95" s="258">
        <v>0</v>
      </c>
      <c r="AD95" s="258">
        <v>0</v>
      </c>
      <c r="AE95" s="259" t="s">
        <v>10</v>
      </c>
      <c r="AF95" s="259" t="s">
        <v>10</v>
      </c>
      <c r="AG95" s="127"/>
      <c r="AH95" s="213" t="s">
        <v>270</v>
      </c>
      <c r="AI95" s="214" t="s">
        <v>377</v>
      </c>
      <c r="AJ95" s="214" t="s">
        <v>203</v>
      </c>
      <c r="AK95" s="257">
        <v>0</v>
      </c>
      <c r="AL95" s="258" t="s">
        <v>10</v>
      </c>
      <c r="AM95" s="258" t="s">
        <v>10</v>
      </c>
      <c r="AN95" s="257" t="s">
        <v>10</v>
      </c>
      <c r="AO95" s="257" t="s">
        <v>10</v>
      </c>
      <c r="AP95" s="258" t="s">
        <v>10</v>
      </c>
      <c r="AQ95" s="258">
        <v>0</v>
      </c>
      <c r="AR95" s="258"/>
      <c r="AS95" s="258">
        <v>0</v>
      </c>
      <c r="AT95" s="258">
        <v>0</v>
      </c>
      <c r="AU95" s="259" t="s">
        <v>10</v>
      </c>
      <c r="AV95" s="259" t="s">
        <v>10</v>
      </c>
      <c r="AW95" s="127"/>
      <c r="AX95" s="213" t="s">
        <v>270</v>
      </c>
      <c r="AY95" s="214" t="s">
        <v>377</v>
      </c>
      <c r="AZ95" s="214" t="s">
        <v>203</v>
      </c>
      <c r="BA95" s="257">
        <v>0</v>
      </c>
      <c r="BB95" s="258" t="s">
        <v>10</v>
      </c>
      <c r="BC95" s="258" t="s">
        <v>10</v>
      </c>
      <c r="BD95" s="257" t="s">
        <v>10</v>
      </c>
      <c r="BE95" s="257" t="s">
        <v>10</v>
      </c>
      <c r="BF95" s="258" t="s">
        <v>10</v>
      </c>
      <c r="BG95" s="258">
        <v>0</v>
      </c>
      <c r="BH95" s="258"/>
      <c r="BI95" s="258">
        <v>0</v>
      </c>
      <c r="BJ95" s="258">
        <v>0</v>
      </c>
      <c r="BK95" s="259" t="s">
        <v>10</v>
      </c>
      <c r="BL95" s="259" t="s">
        <v>10</v>
      </c>
      <c r="BM95" s="127"/>
      <c r="BN95" s="213" t="s">
        <v>270</v>
      </c>
      <c r="BO95" s="214" t="s">
        <v>377</v>
      </c>
      <c r="BP95" s="214" t="s">
        <v>203</v>
      </c>
      <c r="BQ95" s="257">
        <v>0</v>
      </c>
      <c r="BR95" s="258" t="s">
        <v>10</v>
      </c>
      <c r="BS95" s="258" t="s">
        <v>10</v>
      </c>
      <c r="BT95" s="257" t="s">
        <v>10</v>
      </c>
      <c r="BU95" s="257" t="s">
        <v>10</v>
      </c>
      <c r="BV95" s="258" t="s">
        <v>10</v>
      </c>
      <c r="BW95" s="258">
        <v>0</v>
      </c>
      <c r="BX95" s="258"/>
      <c r="BY95" s="258">
        <v>0</v>
      </c>
      <c r="BZ95" s="258">
        <v>0</v>
      </c>
      <c r="CA95" s="259" t="s">
        <v>10</v>
      </c>
      <c r="CB95" s="259" t="s">
        <v>10</v>
      </c>
      <c r="CC95" s="127"/>
      <c r="CD95" s="213" t="s">
        <v>270</v>
      </c>
      <c r="CE95" s="214" t="s">
        <v>377</v>
      </c>
      <c r="CF95" s="214" t="s">
        <v>203</v>
      </c>
      <c r="CG95" s="257">
        <v>0</v>
      </c>
      <c r="CH95" s="258" t="s">
        <v>10</v>
      </c>
      <c r="CI95" s="258" t="s">
        <v>10</v>
      </c>
      <c r="CJ95" s="257" t="s">
        <v>10</v>
      </c>
      <c r="CK95" s="257" t="s">
        <v>10</v>
      </c>
      <c r="CL95" s="258" t="s">
        <v>10</v>
      </c>
      <c r="CM95" s="258">
        <v>0</v>
      </c>
      <c r="CN95" s="258"/>
      <c r="CO95" s="258">
        <v>0</v>
      </c>
      <c r="CP95" s="258">
        <v>0</v>
      </c>
      <c r="CQ95" s="259" t="s">
        <v>10</v>
      </c>
      <c r="CR95" s="259" t="s">
        <v>10</v>
      </c>
      <c r="CS95" s="127"/>
      <c r="CT95" s="213" t="s">
        <v>270</v>
      </c>
      <c r="CU95" s="214" t="s">
        <v>377</v>
      </c>
      <c r="CV95" s="214" t="s">
        <v>203</v>
      </c>
      <c r="CW95" s="257">
        <v>0</v>
      </c>
      <c r="CX95" s="258" t="s">
        <v>10</v>
      </c>
      <c r="CY95" s="258" t="s">
        <v>10</v>
      </c>
      <c r="CZ95" s="257" t="s">
        <v>10</v>
      </c>
      <c r="DA95" s="257" t="s">
        <v>10</v>
      </c>
      <c r="DB95" s="258" t="s">
        <v>10</v>
      </c>
      <c r="DC95" s="258">
        <v>0</v>
      </c>
      <c r="DD95" s="258"/>
      <c r="DE95" s="258">
        <v>0</v>
      </c>
      <c r="DF95" s="259">
        <v>0</v>
      </c>
      <c r="DG95" s="259" t="s">
        <v>10</v>
      </c>
      <c r="DH95" s="259" t="s">
        <v>10</v>
      </c>
      <c r="DI95" s="127"/>
      <c r="DJ95" s="213" t="s">
        <v>270</v>
      </c>
      <c r="DK95" s="214" t="s">
        <v>377</v>
      </c>
      <c r="DL95" s="214" t="s">
        <v>203</v>
      </c>
      <c r="DM95" s="257">
        <v>0</v>
      </c>
      <c r="DN95" s="258" t="s">
        <v>10</v>
      </c>
      <c r="DO95" s="258" t="s">
        <v>10</v>
      </c>
      <c r="DP95" s="257" t="s">
        <v>10</v>
      </c>
      <c r="DQ95" s="257" t="s">
        <v>10</v>
      </c>
      <c r="DR95" s="258" t="s">
        <v>10</v>
      </c>
      <c r="DS95" s="258">
        <v>0</v>
      </c>
      <c r="DT95" s="258"/>
      <c r="DU95" s="258">
        <v>0</v>
      </c>
      <c r="DV95" s="259">
        <v>0</v>
      </c>
      <c r="DW95" s="260" t="s">
        <v>10</v>
      </c>
      <c r="DX95" s="260" t="s">
        <v>10</v>
      </c>
      <c r="DY95" s="139"/>
      <c r="DZ95" s="213" t="s">
        <v>270</v>
      </c>
      <c r="EA95" s="214" t="s">
        <v>377</v>
      </c>
      <c r="EB95" s="214" t="s">
        <v>203</v>
      </c>
      <c r="EC95" s="257">
        <v>0</v>
      </c>
      <c r="ED95" s="258" t="s">
        <v>10</v>
      </c>
      <c r="EE95" s="258" t="s">
        <v>10</v>
      </c>
      <c r="EF95" s="257" t="s">
        <v>10</v>
      </c>
      <c r="EG95" s="257" t="s">
        <v>10</v>
      </c>
      <c r="EH95" s="258" t="s">
        <v>10</v>
      </c>
      <c r="EI95" s="258">
        <v>0</v>
      </c>
      <c r="EJ95" s="258"/>
      <c r="EK95" s="258">
        <v>0</v>
      </c>
      <c r="EL95" s="259">
        <v>0</v>
      </c>
      <c r="EM95" s="260" t="s">
        <v>10</v>
      </c>
      <c r="EN95" s="260" t="s">
        <v>10</v>
      </c>
      <c r="EO95" s="213" t="s">
        <v>270</v>
      </c>
      <c r="EP95" s="214" t="s">
        <v>377</v>
      </c>
      <c r="EQ95" s="214" t="s">
        <v>203</v>
      </c>
      <c r="ER95" s="257">
        <v>0</v>
      </c>
      <c r="ES95" s="258" t="s">
        <v>10</v>
      </c>
      <c r="ET95" s="258" t="s">
        <v>10</v>
      </c>
      <c r="EU95" s="257" t="s">
        <v>10</v>
      </c>
      <c r="EV95" s="257" t="s">
        <v>10</v>
      </c>
      <c r="EW95" s="258" t="s">
        <v>10</v>
      </c>
      <c r="EX95" s="258">
        <v>0</v>
      </c>
      <c r="EY95" s="258"/>
      <c r="EZ95" s="258">
        <v>0</v>
      </c>
      <c r="FA95" s="259">
        <v>0</v>
      </c>
      <c r="FB95" s="260" t="s">
        <v>10</v>
      </c>
      <c r="FC95" s="260" t="s">
        <v>10</v>
      </c>
      <c r="FD95" s="213" t="s">
        <v>270</v>
      </c>
      <c r="FE95" s="214" t="s">
        <v>377</v>
      </c>
      <c r="FF95" s="214" t="s">
        <v>203</v>
      </c>
      <c r="FG95" s="257">
        <v>0</v>
      </c>
      <c r="FH95" s="258" t="s">
        <v>10</v>
      </c>
      <c r="FI95" s="258" t="s">
        <v>10</v>
      </c>
      <c r="FJ95" s="257" t="s">
        <v>10</v>
      </c>
      <c r="FK95" s="257" t="s">
        <v>10</v>
      </c>
      <c r="FL95" s="258" t="s">
        <v>10</v>
      </c>
      <c r="FM95" s="258">
        <v>0</v>
      </c>
      <c r="FN95" s="258"/>
      <c r="FO95" s="258">
        <v>0</v>
      </c>
      <c r="FP95" s="259">
        <v>0</v>
      </c>
      <c r="FQ95" s="260" t="s">
        <v>10</v>
      </c>
      <c r="FR95" s="260" t="s">
        <v>10</v>
      </c>
      <c r="FS95" s="213" t="s">
        <v>270</v>
      </c>
      <c r="FT95" s="214" t="s">
        <v>377</v>
      </c>
      <c r="FU95" s="214" t="s">
        <v>203</v>
      </c>
      <c r="FV95" s="257">
        <v>0</v>
      </c>
      <c r="FW95" s="258" t="s">
        <v>10</v>
      </c>
      <c r="FX95" s="258" t="s">
        <v>10</v>
      </c>
      <c r="FY95" s="257" t="s">
        <v>10</v>
      </c>
      <c r="FZ95" s="257" t="s">
        <v>10</v>
      </c>
      <c r="GA95" s="258" t="s">
        <v>10</v>
      </c>
      <c r="GB95" s="258">
        <v>0</v>
      </c>
      <c r="GC95" s="259">
        <v>0</v>
      </c>
      <c r="GD95" s="259">
        <v>0</v>
      </c>
      <c r="GE95" s="260" t="s">
        <v>10</v>
      </c>
      <c r="GF95" s="260" t="s">
        <v>10</v>
      </c>
    </row>
    <row r="96" spans="1:188" ht="27.75" customHeight="1">
      <c r="A96" s="213" t="s">
        <v>271</v>
      </c>
      <c r="B96" s="214" t="s">
        <v>378</v>
      </c>
      <c r="C96" s="214" t="s">
        <v>231</v>
      </c>
      <c r="D96" s="269">
        <f>U96+AK96+BA96+BQ96+CG96+CW96+DM96+EC96+ER96+FG96+FV96</f>
        <v>0</v>
      </c>
      <c r="E96" s="272" t="s">
        <v>10</v>
      </c>
      <c r="F96" s="272" t="s">
        <v>10</v>
      </c>
      <c r="G96" s="263" t="s">
        <v>10</v>
      </c>
      <c r="H96" s="263" t="s">
        <v>10</v>
      </c>
      <c r="I96" s="272" t="s">
        <v>10</v>
      </c>
      <c r="J96" s="269">
        <f t="shared" si="8"/>
        <v>0</v>
      </c>
      <c r="K96" s="269">
        <f t="shared" si="8"/>
        <v>0</v>
      </c>
      <c r="L96" s="269">
        <f>AD96+AT96+BJ96+BZ96+CP96+DF96+DV96+EL96</f>
        <v>0</v>
      </c>
      <c r="M96" s="269">
        <f t="shared" si="6"/>
        <v>0</v>
      </c>
      <c r="N96" s="273" t="s">
        <v>10</v>
      </c>
      <c r="O96" s="273" t="s">
        <v>10</v>
      </c>
      <c r="P96" s="127"/>
      <c r="Q96" s="127"/>
      <c r="R96" s="213" t="s">
        <v>271</v>
      </c>
      <c r="S96" s="214" t="s">
        <v>378</v>
      </c>
      <c r="T96" s="214" t="s">
        <v>231</v>
      </c>
      <c r="U96" s="257">
        <v>0</v>
      </c>
      <c r="V96" s="258" t="s">
        <v>10</v>
      </c>
      <c r="W96" s="258" t="s">
        <v>10</v>
      </c>
      <c r="X96" s="258" t="s">
        <v>10</v>
      </c>
      <c r="Y96" s="258" t="s">
        <v>10</v>
      </c>
      <c r="Z96" s="258" t="s">
        <v>10</v>
      </c>
      <c r="AA96" s="258">
        <v>0</v>
      </c>
      <c r="AB96" s="258"/>
      <c r="AC96" s="258">
        <v>0</v>
      </c>
      <c r="AD96" s="258">
        <v>0</v>
      </c>
      <c r="AE96" s="259" t="s">
        <v>10</v>
      </c>
      <c r="AF96" s="259" t="s">
        <v>10</v>
      </c>
      <c r="AG96" s="127"/>
      <c r="AH96" s="213" t="s">
        <v>271</v>
      </c>
      <c r="AI96" s="214" t="s">
        <v>378</v>
      </c>
      <c r="AJ96" s="214" t="s">
        <v>231</v>
      </c>
      <c r="AK96" s="257">
        <v>0</v>
      </c>
      <c r="AL96" s="258" t="s">
        <v>10</v>
      </c>
      <c r="AM96" s="258" t="s">
        <v>10</v>
      </c>
      <c r="AN96" s="257" t="s">
        <v>10</v>
      </c>
      <c r="AO96" s="257" t="s">
        <v>10</v>
      </c>
      <c r="AP96" s="258" t="s">
        <v>10</v>
      </c>
      <c r="AQ96" s="258">
        <v>0</v>
      </c>
      <c r="AR96" s="258"/>
      <c r="AS96" s="258">
        <v>0</v>
      </c>
      <c r="AT96" s="258">
        <v>0</v>
      </c>
      <c r="AU96" s="259" t="s">
        <v>10</v>
      </c>
      <c r="AV96" s="259" t="s">
        <v>10</v>
      </c>
      <c r="AW96" s="127"/>
      <c r="AX96" s="213" t="s">
        <v>271</v>
      </c>
      <c r="AY96" s="214" t="s">
        <v>378</v>
      </c>
      <c r="AZ96" s="214" t="s">
        <v>231</v>
      </c>
      <c r="BA96" s="257">
        <v>0</v>
      </c>
      <c r="BB96" s="258" t="s">
        <v>10</v>
      </c>
      <c r="BC96" s="258" t="s">
        <v>10</v>
      </c>
      <c r="BD96" s="257" t="s">
        <v>10</v>
      </c>
      <c r="BE96" s="257" t="s">
        <v>10</v>
      </c>
      <c r="BF96" s="258" t="s">
        <v>10</v>
      </c>
      <c r="BG96" s="258">
        <v>0</v>
      </c>
      <c r="BH96" s="258"/>
      <c r="BI96" s="258">
        <v>0</v>
      </c>
      <c r="BJ96" s="258">
        <v>0</v>
      </c>
      <c r="BK96" s="259" t="s">
        <v>10</v>
      </c>
      <c r="BL96" s="259" t="s">
        <v>10</v>
      </c>
      <c r="BM96" s="127"/>
      <c r="BN96" s="213" t="s">
        <v>271</v>
      </c>
      <c r="BO96" s="214" t="s">
        <v>378</v>
      </c>
      <c r="BP96" s="214" t="s">
        <v>231</v>
      </c>
      <c r="BQ96" s="257">
        <v>0</v>
      </c>
      <c r="BR96" s="258" t="s">
        <v>10</v>
      </c>
      <c r="BS96" s="258" t="s">
        <v>10</v>
      </c>
      <c r="BT96" s="257" t="s">
        <v>10</v>
      </c>
      <c r="BU96" s="257" t="s">
        <v>10</v>
      </c>
      <c r="BV96" s="258" t="s">
        <v>10</v>
      </c>
      <c r="BW96" s="258">
        <v>0</v>
      </c>
      <c r="BX96" s="258"/>
      <c r="BY96" s="258">
        <v>0</v>
      </c>
      <c r="BZ96" s="258">
        <v>0</v>
      </c>
      <c r="CA96" s="259" t="s">
        <v>10</v>
      </c>
      <c r="CB96" s="259" t="s">
        <v>10</v>
      </c>
      <c r="CC96" s="127"/>
      <c r="CD96" s="213" t="s">
        <v>271</v>
      </c>
      <c r="CE96" s="214" t="s">
        <v>378</v>
      </c>
      <c r="CF96" s="214" t="s">
        <v>231</v>
      </c>
      <c r="CG96" s="257">
        <v>0</v>
      </c>
      <c r="CH96" s="258" t="s">
        <v>10</v>
      </c>
      <c r="CI96" s="258" t="s">
        <v>10</v>
      </c>
      <c r="CJ96" s="257" t="s">
        <v>10</v>
      </c>
      <c r="CK96" s="257" t="s">
        <v>10</v>
      </c>
      <c r="CL96" s="258" t="s">
        <v>10</v>
      </c>
      <c r="CM96" s="258">
        <v>0</v>
      </c>
      <c r="CN96" s="258"/>
      <c r="CO96" s="258">
        <v>0</v>
      </c>
      <c r="CP96" s="258">
        <v>0</v>
      </c>
      <c r="CQ96" s="259" t="s">
        <v>10</v>
      </c>
      <c r="CR96" s="259" t="s">
        <v>10</v>
      </c>
      <c r="CS96" s="127"/>
      <c r="CT96" s="213" t="s">
        <v>271</v>
      </c>
      <c r="CU96" s="214" t="s">
        <v>378</v>
      </c>
      <c r="CV96" s="214" t="s">
        <v>231</v>
      </c>
      <c r="CW96" s="257">
        <v>0</v>
      </c>
      <c r="CX96" s="258" t="s">
        <v>10</v>
      </c>
      <c r="CY96" s="258" t="s">
        <v>10</v>
      </c>
      <c r="CZ96" s="257" t="s">
        <v>10</v>
      </c>
      <c r="DA96" s="257" t="s">
        <v>10</v>
      </c>
      <c r="DB96" s="258" t="s">
        <v>10</v>
      </c>
      <c r="DC96" s="258">
        <v>0</v>
      </c>
      <c r="DD96" s="258"/>
      <c r="DE96" s="258">
        <v>0</v>
      </c>
      <c r="DF96" s="259">
        <v>0</v>
      </c>
      <c r="DG96" s="259" t="s">
        <v>10</v>
      </c>
      <c r="DH96" s="259" t="s">
        <v>10</v>
      </c>
      <c r="DI96" s="127"/>
      <c r="DJ96" s="213" t="s">
        <v>271</v>
      </c>
      <c r="DK96" s="214" t="s">
        <v>378</v>
      </c>
      <c r="DL96" s="214" t="s">
        <v>231</v>
      </c>
      <c r="DM96" s="257">
        <v>0</v>
      </c>
      <c r="DN96" s="258" t="s">
        <v>10</v>
      </c>
      <c r="DO96" s="258" t="s">
        <v>10</v>
      </c>
      <c r="DP96" s="257" t="s">
        <v>10</v>
      </c>
      <c r="DQ96" s="257" t="s">
        <v>10</v>
      </c>
      <c r="DR96" s="258" t="s">
        <v>10</v>
      </c>
      <c r="DS96" s="258">
        <v>0</v>
      </c>
      <c r="DT96" s="258"/>
      <c r="DU96" s="258">
        <v>0</v>
      </c>
      <c r="DV96" s="259">
        <v>0</v>
      </c>
      <c r="DW96" s="260" t="s">
        <v>10</v>
      </c>
      <c r="DX96" s="260" t="s">
        <v>10</v>
      </c>
      <c r="DY96" s="139"/>
      <c r="DZ96" s="213" t="s">
        <v>271</v>
      </c>
      <c r="EA96" s="214" t="s">
        <v>378</v>
      </c>
      <c r="EB96" s="214" t="s">
        <v>231</v>
      </c>
      <c r="EC96" s="257">
        <v>0</v>
      </c>
      <c r="ED96" s="258" t="s">
        <v>10</v>
      </c>
      <c r="EE96" s="258" t="s">
        <v>10</v>
      </c>
      <c r="EF96" s="257" t="s">
        <v>10</v>
      </c>
      <c r="EG96" s="257" t="s">
        <v>10</v>
      </c>
      <c r="EH96" s="258" t="s">
        <v>10</v>
      </c>
      <c r="EI96" s="258">
        <v>0</v>
      </c>
      <c r="EJ96" s="258"/>
      <c r="EK96" s="258">
        <v>0</v>
      </c>
      <c r="EL96" s="259">
        <v>0</v>
      </c>
      <c r="EM96" s="260" t="s">
        <v>10</v>
      </c>
      <c r="EN96" s="260" t="s">
        <v>10</v>
      </c>
      <c r="EO96" s="213" t="s">
        <v>271</v>
      </c>
      <c r="EP96" s="214" t="s">
        <v>378</v>
      </c>
      <c r="EQ96" s="214" t="s">
        <v>231</v>
      </c>
      <c r="ER96" s="257">
        <v>0</v>
      </c>
      <c r="ES96" s="258" t="s">
        <v>10</v>
      </c>
      <c r="ET96" s="258" t="s">
        <v>10</v>
      </c>
      <c r="EU96" s="257" t="s">
        <v>10</v>
      </c>
      <c r="EV96" s="257" t="s">
        <v>10</v>
      </c>
      <c r="EW96" s="258" t="s">
        <v>10</v>
      </c>
      <c r="EX96" s="258">
        <v>0</v>
      </c>
      <c r="EY96" s="258"/>
      <c r="EZ96" s="258">
        <v>0</v>
      </c>
      <c r="FA96" s="259">
        <v>0</v>
      </c>
      <c r="FB96" s="260" t="s">
        <v>10</v>
      </c>
      <c r="FC96" s="260" t="s">
        <v>10</v>
      </c>
      <c r="FD96" s="213" t="s">
        <v>271</v>
      </c>
      <c r="FE96" s="214" t="s">
        <v>378</v>
      </c>
      <c r="FF96" s="214" t="s">
        <v>231</v>
      </c>
      <c r="FG96" s="257">
        <v>0</v>
      </c>
      <c r="FH96" s="258" t="s">
        <v>10</v>
      </c>
      <c r="FI96" s="258" t="s">
        <v>10</v>
      </c>
      <c r="FJ96" s="257" t="s">
        <v>10</v>
      </c>
      <c r="FK96" s="257" t="s">
        <v>10</v>
      </c>
      <c r="FL96" s="258" t="s">
        <v>10</v>
      </c>
      <c r="FM96" s="258">
        <v>0</v>
      </c>
      <c r="FN96" s="258"/>
      <c r="FO96" s="258">
        <v>0</v>
      </c>
      <c r="FP96" s="259">
        <v>0</v>
      </c>
      <c r="FQ96" s="260" t="s">
        <v>10</v>
      </c>
      <c r="FR96" s="260" t="s">
        <v>10</v>
      </c>
      <c r="FS96" s="213" t="s">
        <v>271</v>
      </c>
      <c r="FT96" s="214" t="s">
        <v>378</v>
      </c>
      <c r="FU96" s="214" t="s">
        <v>231</v>
      </c>
      <c r="FV96" s="257">
        <v>0</v>
      </c>
      <c r="FW96" s="258" t="s">
        <v>10</v>
      </c>
      <c r="FX96" s="258" t="s">
        <v>10</v>
      </c>
      <c r="FY96" s="257" t="s">
        <v>10</v>
      </c>
      <c r="FZ96" s="257" t="s">
        <v>10</v>
      </c>
      <c r="GA96" s="258" t="s">
        <v>10</v>
      </c>
      <c r="GB96" s="258">
        <v>0</v>
      </c>
      <c r="GC96" s="259">
        <v>0</v>
      </c>
      <c r="GD96" s="259">
        <v>0</v>
      </c>
      <c r="GE96" s="260" t="s">
        <v>10</v>
      </c>
      <c r="GF96" s="260" t="s">
        <v>10</v>
      </c>
    </row>
    <row r="97" spans="1:188" ht="26.25" customHeight="1">
      <c r="A97" s="213" t="s">
        <v>379</v>
      </c>
      <c r="B97" s="214" t="s">
        <v>380</v>
      </c>
      <c r="C97" s="214" t="s">
        <v>232</v>
      </c>
      <c r="D97" s="269">
        <f>U97+AK97+BA97+BQ97+CG97+CW97+DM97+EC97+ER97+FG97+FV97</f>
        <v>0</v>
      </c>
      <c r="E97" s="272" t="s">
        <v>10</v>
      </c>
      <c r="F97" s="272" t="s">
        <v>10</v>
      </c>
      <c r="G97" s="263" t="s">
        <v>10</v>
      </c>
      <c r="H97" s="263" t="s">
        <v>10</v>
      </c>
      <c r="I97" s="272" t="s">
        <v>10</v>
      </c>
      <c r="J97" s="269">
        <f t="shared" si="8"/>
        <v>0</v>
      </c>
      <c r="K97" s="269">
        <f t="shared" si="8"/>
        <v>0</v>
      </c>
      <c r="L97" s="269">
        <f>AD97+AT97+BJ97+BZ97+CP97+DF97+DV97+EL97</f>
        <v>0</v>
      </c>
      <c r="M97" s="269">
        <f t="shared" si="6"/>
        <v>0</v>
      </c>
      <c r="N97" s="273" t="s">
        <v>10</v>
      </c>
      <c r="O97" s="273" t="s">
        <v>10</v>
      </c>
      <c r="P97" s="127"/>
      <c r="Q97" s="127"/>
      <c r="R97" s="213" t="s">
        <v>379</v>
      </c>
      <c r="S97" s="214" t="s">
        <v>380</v>
      </c>
      <c r="T97" s="214" t="s">
        <v>232</v>
      </c>
      <c r="U97" s="257">
        <v>0</v>
      </c>
      <c r="V97" s="258" t="s">
        <v>10</v>
      </c>
      <c r="W97" s="258" t="s">
        <v>10</v>
      </c>
      <c r="X97" s="258" t="s">
        <v>10</v>
      </c>
      <c r="Y97" s="258" t="s">
        <v>10</v>
      </c>
      <c r="Z97" s="258" t="s">
        <v>10</v>
      </c>
      <c r="AA97" s="258">
        <v>0</v>
      </c>
      <c r="AB97" s="258"/>
      <c r="AC97" s="258">
        <v>0</v>
      </c>
      <c r="AD97" s="258">
        <v>0</v>
      </c>
      <c r="AE97" s="259" t="s">
        <v>10</v>
      </c>
      <c r="AF97" s="259" t="s">
        <v>10</v>
      </c>
      <c r="AG97" s="127"/>
      <c r="AH97" s="213" t="s">
        <v>379</v>
      </c>
      <c r="AI97" s="214" t="s">
        <v>380</v>
      </c>
      <c r="AJ97" s="214" t="s">
        <v>232</v>
      </c>
      <c r="AK97" s="257">
        <v>0</v>
      </c>
      <c r="AL97" s="258" t="s">
        <v>10</v>
      </c>
      <c r="AM97" s="258" t="s">
        <v>10</v>
      </c>
      <c r="AN97" s="257" t="s">
        <v>10</v>
      </c>
      <c r="AO97" s="257" t="s">
        <v>10</v>
      </c>
      <c r="AP97" s="258" t="s">
        <v>10</v>
      </c>
      <c r="AQ97" s="258">
        <v>0</v>
      </c>
      <c r="AR97" s="258"/>
      <c r="AS97" s="258">
        <v>0</v>
      </c>
      <c r="AT97" s="258">
        <v>0</v>
      </c>
      <c r="AU97" s="259" t="s">
        <v>10</v>
      </c>
      <c r="AV97" s="259" t="s">
        <v>10</v>
      </c>
      <c r="AW97" s="127"/>
      <c r="AX97" s="213" t="s">
        <v>379</v>
      </c>
      <c r="AY97" s="214" t="s">
        <v>380</v>
      </c>
      <c r="AZ97" s="214" t="s">
        <v>232</v>
      </c>
      <c r="BA97" s="257">
        <v>0</v>
      </c>
      <c r="BB97" s="258" t="s">
        <v>10</v>
      </c>
      <c r="BC97" s="258" t="s">
        <v>10</v>
      </c>
      <c r="BD97" s="257" t="s">
        <v>10</v>
      </c>
      <c r="BE97" s="257" t="s">
        <v>10</v>
      </c>
      <c r="BF97" s="258" t="s">
        <v>10</v>
      </c>
      <c r="BG97" s="258">
        <v>0</v>
      </c>
      <c r="BH97" s="258"/>
      <c r="BI97" s="258">
        <v>0</v>
      </c>
      <c r="BJ97" s="258">
        <v>0</v>
      </c>
      <c r="BK97" s="259" t="s">
        <v>10</v>
      </c>
      <c r="BL97" s="259" t="s">
        <v>10</v>
      </c>
      <c r="BM97" s="127"/>
      <c r="BN97" s="213" t="s">
        <v>379</v>
      </c>
      <c r="BO97" s="214" t="s">
        <v>380</v>
      </c>
      <c r="BP97" s="214" t="s">
        <v>232</v>
      </c>
      <c r="BQ97" s="257">
        <v>0</v>
      </c>
      <c r="BR97" s="258" t="s">
        <v>10</v>
      </c>
      <c r="BS97" s="258" t="s">
        <v>10</v>
      </c>
      <c r="BT97" s="257" t="s">
        <v>10</v>
      </c>
      <c r="BU97" s="257" t="s">
        <v>10</v>
      </c>
      <c r="BV97" s="258" t="s">
        <v>10</v>
      </c>
      <c r="BW97" s="258">
        <v>0</v>
      </c>
      <c r="BX97" s="258"/>
      <c r="BY97" s="258">
        <v>0</v>
      </c>
      <c r="BZ97" s="258">
        <v>0</v>
      </c>
      <c r="CA97" s="259" t="s">
        <v>10</v>
      </c>
      <c r="CB97" s="259" t="s">
        <v>10</v>
      </c>
      <c r="CC97" s="127"/>
      <c r="CD97" s="213" t="s">
        <v>379</v>
      </c>
      <c r="CE97" s="214" t="s">
        <v>380</v>
      </c>
      <c r="CF97" s="214" t="s">
        <v>232</v>
      </c>
      <c r="CG97" s="257">
        <v>0</v>
      </c>
      <c r="CH97" s="258" t="s">
        <v>10</v>
      </c>
      <c r="CI97" s="258" t="s">
        <v>10</v>
      </c>
      <c r="CJ97" s="257" t="s">
        <v>10</v>
      </c>
      <c r="CK97" s="257" t="s">
        <v>10</v>
      </c>
      <c r="CL97" s="258" t="s">
        <v>10</v>
      </c>
      <c r="CM97" s="258">
        <v>0</v>
      </c>
      <c r="CN97" s="258"/>
      <c r="CO97" s="258">
        <v>0</v>
      </c>
      <c r="CP97" s="258">
        <v>0</v>
      </c>
      <c r="CQ97" s="259" t="s">
        <v>10</v>
      </c>
      <c r="CR97" s="259" t="s">
        <v>10</v>
      </c>
      <c r="CS97" s="127"/>
      <c r="CT97" s="213" t="s">
        <v>379</v>
      </c>
      <c r="CU97" s="214" t="s">
        <v>380</v>
      </c>
      <c r="CV97" s="214" t="s">
        <v>232</v>
      </c>
      <c r="CW97" s="257">
        <v>0</v>
      </c>
      <c r="CX97" s="258" t="s">
        <v>10</v>
      </c>
      <c r="CY97" s="258" t="s">
        <v>10</v>
      </c>
      <c r="CZ97" s="257" t="s">
        <v>10</v>
      </c>
      <c r="DA97" s="257" t="s">
        <v>10</v>
      </c>
      <c r="DB97" s="258" t="s">
        <v>10</v>
      </c>
      <c r="DC97" s="258">
        <v>0</v>
      </c>
      <c r="DD97" s="258"/>
      <c r="DE97" s="258">
        <v>0</v>
      </c>
      <c r="DF97" s="259">
        <v>0</v>
      </c>
      <c r="DG97" s="259" t="s">
        <v>10</v>
      </c>
      <c r="DH97" s="259" t="s">
        <v>10</v>
      </c>
      <c r="DI97" s="127"/>
      <c r="DJ97" s="213" t="s">
        <v>379</v>
      </c>
      <c r="DK97" s="214" t="s">
        <v>380</v>
      </c>
      <c r="DL97" s="214" t="s">
        <v>232</v>
      </c>
      <c r="DM97" s="257">
        <v>0</v>
      </c>
      <c r="DN97" s="258" t="s">
        <v>10</v>
      </c>
      <c r="DO97" s="258" t="s">
        <v>10</v>
      </c>
      <c r="DP97" s="257" t="s">
        <v>10</v>
      </c>
      <c r="DQ97" s="257" t="s">
        <v>10</v>
      </c>
      <c r="DR97" s="258" t="s">
        <v>10</v>
      </c>
      <c r="DS97" s="258">
        <v>0</v>
      </c>
      <c r="DT97" s="258"/>
      <c r="DU97" s="258">
        <v>0</v>
      </c>
      <c r="DV97" s="259">
        <v>0</v>
      </c>
      <c r="DW97" s="260" t="s">
        <v>10</v>
      </c>
      <c r="DX97" s="260" t="s">
        <v>10</v>
      </c>
      <c r="DY97" s="139"/>
      <c r="DZ97" s="213" t="s">
        <v>379</v>
      </c>
      <c r="EA97" s="214" t="s">
        <v>380</v>
      </c>
      <c r="EB97" s="214" t="s">
        <v>232</v>
      </c>
      <c r="EC97" s="257">
        <v>0</v>
      </c>
      <c r="ED97" s="258" t="s">
        <v>10</v>
      </c>
      <c r="EE97" s="258" t="s">
        <v>10</v>
      </c>
      <c r="EF97" s="257" t="s">
        <v>10</v>
      </c>
      <c r="EG97" s="257" t="s">
        <v>10</v>
      </c>
      <c r="EH97" s="258" t="s">
        <v>10</v>
      </c>
      <c r="EI97" s="258">
        <v>0</v>
      </c>
      <c r="EJ97" s="258"/>
      <c r="EK97" s="258">
        <v>0</v>
      </c>
      <c r="EL97" s="259">
        <v>0</v>
      </c>
      <c r="EM97" s="260" t="s">
        <v>10</v>
      </c>
      <c r="EN97" s="260" t="s">
        <v>10</v>
      </c>
      <c r="EO97" s="213" t="s">
        <v>379</v>
      </c>
      <c r="EP97" s="214" t="s">
        <v>380</v>
      </c>
      <c r="EQ97" s="214" t="s">
        <v>232</v>
      </c>
      <c r="ER97" s="257">
        <v>0</v>
      </c>
      <c r="ES97" s="258" t="s">
        <v>10</v>
      </c>
      <c r="ET97" s="258" t="s">
        <v>10</v>
      </c>
      <c r="EU97" s="257" t="s">
        <v>10</v>
      </c>
      <c r="EV97" s="257" t="s">
        <v>10</v>
      </c>
      <c r="EW97" s="258" t="s">
        <v>10</v>
      </c>
      <c r="EX97" s="258">
        <v>0</v>
      </c>
      <c r="EY97" s="258"/>
      <c r="EZ97" s="258">
        <v>0</v>
      </c>
      <c r="FA97" s="259">
        <v>0</v>
      </c>
      <c r="FB97" s="260" t="s">
        <v>10</v>
      </c>
      <c r="FC97" s="260" t="s">
        <v>10</v>
      </c>
      <c r="FD97" s="213" t="s">
        <v>379</v>
      </c>
      <c r="FE97" s="214" t="s">
        <v>380</v>
      </c>
      <c r="FF97" s="214" t="s">
        <v>232</v>
      </c>
      <c r="FG97" s="257">
        <v>0</v>
      </c>
      <c r="FH97" s="258" t="s">
        <v>10</v>
      </c>
      <c r="FI97" s="258" t="s">
        <v>10</v>
      </c>
      <c r="FJ97" s="257" t="s">
        <v>10</v>
      </c>
      <c r="FK97" s="257" t="s">
        <v>10</v>
      </c>
      <c r="FL97" s="258" t="s">
        <v>10</v>
      </c>
      <c r="FM97" s="258">
        <v>0</v>
      </c>
      <c r="FN97" s="258"/>
      <c r="FO97" s="258">
        <v>0</v>
      </c>
      <c r="FP97" s="259">
        <v>0</v>
      </c>
      <c r="FQ97" s="260" t="s">
        <v>10</v>
      </c>
      <c r="FR97" s="260" t="s">
        <v>10</v>
      </c>
      <c r="FS97" s="213" t="s">
        <v>379</v>
      </c>
      <c r="FT97" s="214" t="s">
        <v>380</v>
      </c>
      <c r="FU97" s="214" t="s">
        <v>232</v>
      </c>
      <c r="FV97" s="257">
        <v>0</v>
      </c>
      <c r="FW97" s="258" t="s">
        <v>10</v>
      </c>
      <c r="FX97" s="258" t="s">
        <v>10</v>
      </c>
      <c r="FY97" s="257" t="s">
        <v>10</v>
      </c>
      <c r="FZ97" s="257" t="s">
        <v>10</v>
      </c>
      <c r="GA97" s="258" t="s">
        <v>10</v>
      </c>
      <c r="GB97" s="258">
        <v>0</v>
      </c>
      <c r="GC97" s="259">
        <v>0</v>
      </c>
      <c r="GD97" s="259">
        <v>0</v>
      </c>
      <c r="GE97" s="260" t="s">
        <v>10</v>
      </c>
      <c r="GF97" s="260" t="s">
        <v>10</v>
      </c>
    </row>
    <row r="98" spans="1:188" ht="16.5" customHeight="1">
      <c r="A98" s="213" t="s">
        <v>227</v>
      </c>
      <c r="B98" s="214" t="s">
        <v>381</v>
      </c>
      <c r="C98" s="214" t="s">
        <v>261</v>
      </c>
      <c r="D98" s="269">
        <f>U98+AK98+BA98+BQ98+CG98+CW98+DM98+EC98</f>
        <v>0</v>
      </c>
      <c r="E98" s="272" t="s">
        <v>10</v>
      </c>
      <c r="F98" s="272" t="s">
        <v>10</v>
      </c>
      <c r="G98" s="263" t="s">
        <v>10</v>
      </c>
      <c r="H98" s="263" t="s">
        <v>10</v>
      </c>
      <c r="I98" s="272" t="s">
        <v>10</v>
      </c>
      <c r="J98" s="269">
        <f t="shared" si="8"/>
        <v>0</v>
      </c>
      <c r="K98" s="269">
        <f t="shared" si="8"/>
        <v>0</v>
      </c>
      <c r="L98" s="269">
        <f>AD98+AT98+BJ98+BZ98+CP98+DF98+DV98+EL98</f>
        <v>0</v>
      </c>
      <c r="M98" s="269">
        <f t="shared" si="6"/>
        <v>0</v>
      </c>
      <c r="N98" s="273" t="s">
        <v>10</v>
      </c>
      <c r="O98" s="273" t="s">
        <v>10</v>
      </c>
      <c r="P98" s="127"/>
      <c r="Q98" s="127"/>
      <c r="R98" s="213" t="s">
        <v>227</v>
      </c>
      <c r="S98" s="214" t="s">
        <v>381</v>
      </c>
      <c r="T98" s="214" t="s">
        <v>261</v>
      </c>
      <c r="U98" s="257">
        <v>0</v>
      </c>
      <c r="V98" s="258" t="s">
        <v>10</v>
      </c>
      <c r="W98" s="258" t="s">
        <v>10</v>
      </c>
      <c r="X98" s="258" t="s">
        <v>10</v>
      </c>
      <c r="Y98" s="258" t="s">
        <v>10</v>
      </c>
      <c r="Z98" s="258" t="s">
        <v>10</v>
      </c>
      <c r="AA98" s="258">
        <v>0</v>
      </c>
      <c r="AB98" s="258"/>
      <c r="AC98" s="258">
        <v>0</v>
      </c>
      <c r="AD98" s="258">
        <v>0</v>
      </c>
      <c r="AE98" s="259" t="s">
        <v>10</v>
      </c>
      <c r="AF98" s="259" t="s">
        <v>10</v>
      </c>
      <c r="AG98" s="127"/>
      <c r="AH98" s="213" t="s">
        <v>227</v>
      </c>
      <c r="AI98" s="214" t="s">
        <v>381</v>
      </c>
      <c r="AJ98" s="214" t="s">
        <v>261</v>
      </c>
      <c r="AK98" s="257">
        <v>0</v>
      </c>
      <c r="AL98" s="258" t="s">
        <v>10</v>
      </c>
      <c r="AM98" s="258" t="s">
        <v>10</v>
      </c>
      <c r="AN98" s="257" t="s">
        <v>10</v>
      </c>
      <c r="AO98" s="257" t="s">
        <v>10</v>
      </c>
      <c r="AP98" s="258" t="s">
        <v>10</v>
      </c>
      <c r="AQ98" s="258">
        <v>0</v>
      </c>
      <c r="AR98" s="258"/>
      <c r="AS98" s="258">
        <v>0</v>
      </c>
      <c r="AT98" s="258">
        <v>0</v>
      </c>
      <c r="AU98" s="259" t="s">
        <v>10</v>
      </c>
      <c r="AV98" s="259" t="s">
        <v>10</v>
      </c>
      <c r="AW98" s="127"/>
      <c r="AX98" s="213" t="s">
        <v>227</v>
      </c>
      <c r="AY98" s="214" t="s">
        <v>381</v>
      </c>
      <c r="AZ98" s="214" t="s">
        <v>261</v>
      </c>
      <c r="BA98" s="257">
        <v>0</v>
      </c>
      <c r="BB98" s="258" t="s">
        <v>10</v>
      </c>
      <c r="BC98" s="258" t="s">
        <v>10</v>
      </c>
      <c r="BD98" s="257" t="s">
        <v>10</v>
      </c>
      <c r="BE98" s="257" t="s">
        <v>10</v>
      </c>
      <c r="BF98" s="258" t="s">
        <v>10</v>
      </c>
      <c r="BG98" s="258">
        <v>0</v>
      </c>
      <c r="BH98" s="258"/>
      <c r="BI98" s="258">
        <v>0</v>
      </c>
      <c r="BJ98" s="258">
        <v>0</v>
      </c>
      <c r="BK98" s="259" t="s">
        <v>10</v>
      </c>
      <c r="BL98" s="259" t="s">
        <v>10</v>
      </c>
      <c r="BM98" s="127"/>
      <c r="BN98" s="213" t="s">
        <v>227</v>
      </c>
      <c r="BO98" s="214" t="s">
        <v>381</v>
      </c>
      <c r="BP98" s="214" t="s">
        <v>261</v>
      </c>
      <c r="BQ98" s="257">
        <v>0</v>
      </c>
      <c r="BR98" s="258" t="s">
        <v>10</v>
      </c>
      <c r="BS98" s="258" t="s">
        <v>10</v>
      </c>
      <c r="BT98" s="257" t="s">
        <v>10</v>
      </c>
      <c r="BU98" s="257" t="s">
        <v>10</v>
      </c>
      <c r="BV98" s="258" t="s">
        <v>10</v>
      </c>
      <c r="BW98" s="258">
        <v>0</v>
      </c>
      <c r="BX98" s="258"/>
      <c r="BY98" s="258">
        <v>0</v>
      </c>
      <c r="BZ98" s="258">
        <v>0</v>
      </c>
      <c r="CA98" s="259" t="s">
        <v>10</v>
      </c>
      <c r="CB98" s="259" t="s">
        <v>10</v>
      </c>
      <c r="CC98" s="127"/>
      <c r="CD98" s="213" t="s">
        <v>227</v>
      </c>
      <c r="CE98" s="214" t="s">
        <v>381</v>
      </c>
      <c r="CF98" s="214" t="s">
        <v>261</v>
      </c>
      <c r="CG98" s="257">
        <v>0</v>
      </c>
      <c r="CH98" s="258" t="s">
        <v>10</v>
      </c>
      <c r="CI98" s="258" t="s">
        <v>10</v>
      </c>
      <c r="CJ98" s="257" t="s">
        <v>10</v>
      </c>
      <c r="CK98" s="257" t="s">
        <v>10</v>
      </c>
      <c r="CL98" s="258" t="s">
        <v>10</v>
      </c>
      <c r="CM98" s="258">
        <v>0</v>
      </c>
      <c r="CN98" s="258"/>
      <c r="CO98" s="258">
        <v>0</v>
      </c>
      <c r="CP98" s="258">
        <v>0</v>
      </c>
      <c r="CQ98" s="259" t="s">
        <v>10</v>
      </c>
      <c r="CR98" s="259" t="s">
        <v>10</v>
      </c>
      <c r="CS98" s="127"/>
      <c r="CT98" s="213" t="s">
        <v>227</v>
      </c>
      <c r="CU98" s="214" t="s">
        <v>381</v>
      </c>
      <c r="CV98" s="214" t="s">
        <v>261</v>
      </c>
      <c r="CW98" s="257">
        <v>0</v>
      </c>
      <c r="CX98" s="258" t="s">
        <v>10</v>
      </c>
      <c r="CY98" s="258" t="s">
        <v>10</v>
      </c>
      <c r="CZ98" s="257" t="s">
        <v>10</v>
      </c>
      <c r="DA98" s="257" t="s">
        <v>10</v>
      </c>
      <c r="DB98" s="258" t="s">
        <v>10</v>
      </c>
      <c r="DC98" s="258">
        <v>0</v>
      </c>
      <c r="DD98" s="258"/>
      <c r="DE98" s="258">
        <v>0</v>
      </c>
      <c r="DF98" s="259">
        <v>0</v>
      </c>
      <c r="DG98" s="259" t="s">
        <v>10</v>
      </c>
      <c r="DH98" s="259" t="s">
        <v>10</v>
      </c>
      <c r="DI98" s="127"/>
      <c r="DJ98" s="213" t="s">
        <v>227</v>
      </c>
      <c r="DK98" s="214" t="s">
        <v>381</v>
      </c>
      <c r="DL98" s="214" t="s">
        <v>261</v>
      </c>
      <c r="DM98" s="257">
        <v>0</v>
      </c>
      <c r="DN98" s="258" t="s">
        <v>10</v>
      </c>
      <c r="DO98" s="258" t="s">
        <v>10</v>
      </c>
      <c r="DP98" s="257" t="s">
        <v>10</v>
      </c>
      <c r="DQ98" s="257" t="s">
        <v>10</v>
      </c>
      <c r="DR98" s="258" t="s">
        <v>10</v>
      </c>
      <c r="DS98" s="258">
        <v>0</v>
      </c>
      <c r="DT98" s="258"/>
      <c r="DU98" s="258">
        <v>0</v>
      </c>
      <c r="DV98" s="259">
        <v>0</v>
      </c>
      <c r="DW98" s="260" t="s">
        <v>10</v>
      </c>
      <c r="DX98" s="260" t="s">
        <v>10</v>
      </c>
      <c r="DY98" s="139"/>
      <c r="DZ98" s="213" t="s">
        <v>227</v>
      </c>
      <c r="EA98" s="214" t="s">
        <v>381</v>
      </c>
      <c r="EB98" s="214" t="s">
        <v>261</v>
      </c>
      <c r="EC98" s="257">
        <v>0</v>
      </c>
      <c r="ED98" s="258" t="s">
        <v>10</v>
      </c>
      <c r="EE98" s="258" t="s">
        <v>10</v>
      </c>
      <c r="EF98" s="257" t="s">
        <v>10</v>
      </c>
      <c r="EG98" s="257" t="s">
        <v>10</v>
      </c>
      <c r="EH98" s="258" t="s">
        <v>10</v>
      </c>
      <c r="EI98" s="258">
        <v>0</v>
      </c>
      <c r="EJ98" s="258"/>
      <c r="EK98" s="258">
        <v>0</v>
      </c>
      <c r="EL98" s="259">
        <v>0</v>
      </c>
      <c r="EM98" s="260" t="s">
        <v>10</v>
      </c>
      <c r="EN98" s="260" t="s">
        <v>10</v>
      </c>
      <c r="EO98" s="213" t="s">
        <v>227</v>
      </c>
      <c r="EP98" s="214" t="s">
        <v>381</v>
      </c>
      <c r="EQ98" s="214" t="s">
        <v>261</v>
      </c>
      <c r="ER98" s="257">
        <v>0</v>
      </c>
      <c r="ES98" s="258" t="s">
        <v>10</v>
      </c>
      <c r="ET98" s="258" t="s">
        <v>10</v>
      </c>
      <c r="EU98" s="257" t="s">
        <v>10</v>
      </c>
      <c r="EV98" s="257" t="s">
        <v>10</v>
      </c>
      <c r="EW98" s="258" t="s">
        <v>10</v>
      </c>
      <c r="EX98" s="258">
        <v>0</v>
      </c>
      <c r="EY98" s="258"/>
      <c r="EZ98" s="258">
        <v>0</v>
      </c>
      <c r="FA98" s="259">
        <v>0</v>
      </c>
      <c r="FB98" s="260" t="s">
        <v>10</v>
      </c>
      <c r="FC98" s="260" t="s">
        <v>10</v>
      </c>
      <c r="FD98" s="213" t="s">
        <v>227</v>
      </c>
      <c r="FE98" s="214" t="s">
        <v>381</v>
      </c>
      <c r="FF98" s="214" t="s">
        <v>261</v>
      </c>
      <c r="FG98" s="257">
        <v>0</v>
      </c>
      <c r="FH98" s="258" t="s">
        <v>10</v>
      </c>
      <c r="FI98" s="258" t="s">
        <v>10</v>
      </c>
      <c r="FJ98" s="257" t="s">
        <v>10</v>
      </c>
      <c r="FK98" s="257" t="s">
        <v>10</v>
      </c>
      <c r="FL98" s="258" t="s">
        <v>10</v>
      </c>
      <c r="FM98" s="258">
        <v>0</v>
      </c>
      <c r="FN98" s="258"/>
      <c r="FO98" s="258">
        <v>0</v>
      </c>
      <c r="FP98" s="259">
        <v>0</v>
      </c>
      <c r="FQ98" s="260" t="s">
        <v>10</v>
      </c>
      <c r="FR98" s="260" t="s">
        <v>10</v>
      </c>
      <c r="FS98" s="213" t="s">
        <v>227</v>
      </c>
      <c r="FT98" s="214" t="s">
        <v>381</v>
      </c>
      <c r="FU98" s="214" t="s">
        <v>261</v>
      </c>
      <c r="FV98" s="257">
        <v>0</v>
      </c>
      <c r="FW98" s="258" t="s">
        <v>10</v>
      </c>
      <c r="FX98" s="258" t="s">
        <v>10</v>
      </c>
      <c r="FY98" s="257" t="s">
        <v>10</v>
      </c>
      <c r="FZ98" s="257" t="s">
        <v>10</v>
      </c>
      <c r="GA98" s="258" t="s">
        <v>10</v>
      </c>
      <c r="GB98" s="258">
        <v>0</v>
      </c>
      <c r="GC98" s="259">
        <v>0</v>
      </c>
      <c r="GD98" s="259">
        <v>0</v>
      </c>
      <c r="GE98" s="260" t="s">
        <v>10</v>
      </c>
      <c r="GF98" s="260" t="s">
        <v>10</v>
      </c>
    </row>
    <row r="99" spans="1:188" ht="16.5" customHeight="1" hidden="1">
      <c r="A99" s="208" t="s">
        <v>282</v>
      </c>
      <c r="B99" s="211">
        <v>2450</v>
      </c>
      <c r="C99" s="214"/>
      <c r="D99" s="263">
        <v>0</v>
      </c>
      <c r="E99" s="263" t="s">
        <v>10</v>
      </c>
      <c r="F99" s="263" t="s">
        <v>10</v>
      </c>
      <c r="G99" s="263" t="s">
        <v>10</v>
      </c>
      <c r="H99" s="263" t="s">
        <v>10</v>
      </c>
      <c r="I99" s="263" t="s">
        <v>10</v>
      </c>
      <c r="J99" s="263">
        <v>0</v>
      </c>
      <c r="K99" s="263">
        <v>0</v>
      </c>
      <c r="L99" s="263">
        <v>0</v>
      </c>
      <c r="M99" s="269">
        <f t="shared" si="6"/>
        <v>0</v>
      </c>
      <c r="N99" s="263" t="s">
        <v>10</v>
      </c>
      <c r="O99" s="263" t="s">
        <v>10</v>
      </c>
      <c r="P99" s="127"/>
      <c r="Q99" s="127"/>
      <c r="R99" s="208" t="s">
        <v>282</v>
      </c>
      <c r="S99" s="211">
        <v>2450</v>
      </c>
      <c r="T99" s="214"/>
      <c r="U99" s="263">
        <v>0</v>
      </c>
      <c r="V99" s="263" t="s">
        <v>10</v>
      </c>
      <c r="W99" s="263" t="s">
        <v>10</v>
      </c>
      <c r="X99" s="263" t="s">
        <v>10</v>
      </c>
      <c r="Y99" s="263" t="s">
        <v>10</v>
      </c>
      <c r="Z99" s="263" t="s">
        <v>10</v>
      </c>
      <c r="AA99" s="263">
        <v>0</v>
      </c>
      <c r="AB99" s="263" t="s">
        <v>10</v>
      </c>
      <c r="AC99" s="263"/>
      <c r="AD99" s="263">
        <v>0</v>
      </c>
      <c r="AE99" s="263" t="s">
        <v>10</v>
      </c>
      <c r="AF99" s="263" t="s">
        <v>10</v>
      </c>
      <c r="AG99" s="127"/>
      <c r="AH99" s="208" t="s">
        <v>282</v>
      </c>
      <c r="AI99" s="211">
        <v>2450</v>
      </c>
      <c r="AJ99" s="214"/>
      <c r="AK99" s="263">
        <v>0</v>
      </c>
      <c r="AL99" s="263" t="s">
        <v>10</v>
      </c>
      <c r="AM99" s="263" t="s">
        <v>10</v>
      </c>
      <c r="AN99" s="263" t="s">
        <v>10</v>
      </c>
      <c r="AO99" s="263" t="s">
        <v>10</v>
      </c>
      <c r="AP99" s="263" t="s">
        <v>10</v>
      </c>
      <c r="AQ99" s="263">
        <v>0</v>
      </c>
      <c r="AR99" s="263" t="s">
        <v>10</v>
      </c>
      <c r="AS99" s="263"/>
      <c r="AT99" s="263">
        <v>0</v>
      </c>
      <c r="AU99" s="263" t="s">
        <v>10</v>
      </c>
      <c r="AV99" s="263" t="s">
        <v>10</v>
      </c>
      <c r="AW99" s="127"/>
      <c r="AX99" s="208" t="s">
        <v>282</v>
      </c>
      <c r="AY99" s="211">
        <v>2450</v>
      </c>
      <c r="AZ99" s="214"/>
      <c r="BA99" s="263">
        <v>0</v>
      </c>
      <c r="BB99" s="263" t="s">
        <v>10</v>
      </c>
      <c r="BC99" s="263" t="s">
        <v>10</v>
      </c>
      <c r="BD99" s="263" t="s">
        <v>10</v>
      </c>
      <c r="BE99" s="263" t="s">
        <v>10</v>
      </c>
      <c r="BF99" s="263" t="s">
        <v>10</v>
      </c>
      <c r="BG99" s="263">
        <v>0</v>
      </c>
      <c r="BH99" s="263" t="s">
        <v>10</v>
      </c>
      <c r="BI99" s="263"/>
      <c r="BJ99" s="263">
        <v>0</v>
      </c>
      <c r="BK99" s="263" t="s">
        <v>10</v>
      </c>
      <c r="BL99" s="263" t="s">
        <v>10</v>
      </c>
      <c r="BM99" s="127"/>
      <c r="BN99" s="208" t="s">
        <v>282</v>
      </c>
      <c r="BO99" s="211">
        <v>2450</v>
      </c>
      <c r="BP99" s="214"/>
      <c r="BQ99" s="263">
        <v>0</v>
      </c>
      <c r="BR99" s="263" t="s">
        <v>10</v>
      </c>
      <c r="BS99" s="263" t="s">
        <v>10</v>
      </c>
      <c r="BT99" s="263" t="s">
        <v>10</v>
      </c>
      <c r="BU99" s="263" t="s">
        <v>10</v>
      </c>
      <c r="BV99" s="263" t="s">
        <v>10</v>
      </c>
      <c r="BW99" s="263">
        <v>0</v>
      </c>
      <c r="BX99" s="263" t="s">
        <v>10</v>
      </c>
      <c r="BY99" s="263"/>
      <c r="BZ99" s="263">
        <v>0</v>
      </c>
      <c r="CA99" s="263" t="s">
        <v>10</v>
      </c>
      <c r="CB99" s="263" t="s">
        <v>10</v>
      </c>
      <c r="CC99" s="127"/>
      <c r="CD99" s="208" t="s">
        <v>282</v>
      </c>
      <c r="CE99" s="211">
        <v>2450</v>
      </c>
      <c r="CF99" s="214"/>
      <c r="CG99" s="263">
        <v>0</v>
      </c>
      <c r="CH99" s="263" t="s">
        <v>10</v>
      </c>
      <c r="CI99" s="263" t="s">
        <v>10</v>
      </c>
      <c r="CJ99" s="263" t="s">
        <v>10</v>
      </c>
      <c r="CK99" s="263" t="s">
        <v>10</v>
      </c>
      <c r="CL99" s="263" t="s">
        <v>10</v>
      </c>
      <c r="CM99" s="263">
        <v>0</v>
      </c>
      <c r="CN99" s="263" t="s">
        <v>10</v>
      </c>
      <c r="CO99" s="263"/>
      <c r="CP99" s="263">
        <v>0</v>
      </c>
      <c r="CQ99" s="263" t="s">
        <v>10</v>
      </c>
      <c r="CR99" s="263" t="s">
        <v>10</v>
      </c>
      <c r="CS99" s="127"/>
      <c r="CT99" s="208" t="s">
        <v>282</v>
      </c>
      <c r="CU99" s="211">
        <v>2450</v>
      </c>
      <c r="CV99" s="214"/>
      <c r="CW99" s="263">
        <v>0</v>
      </c>
      <c r="CX99" s="263" t="s">
        <v>10</v>
      </c>
      <c r="CY99" s="263" t="s">
        <v>10</v>
      </c>
      <c r="CZ99" s="263" t="s">
        <v>10</v>
      </c>
      <c r="DA99" s="263" t="s">
        <v>10</v>
      </c>
      <c r="DB99" s="263" t="s">
        <v>10</v>
      </c>
      <c r="DC99" s="263">
        <v>0</v>
      </c>
      <c r="DD99" s="263" t="s">
        <v>10</v>
      </c>
      <c r="DE99" s="263"/>
      <c r="DF99" s="263">
        <v>0</v>
      </c>
      <c r="DG99" s="263" t="s">
        <v>10</v>
      </c>
      <c r="DH99" s="263" t="s">
        <v>10</v>
      </c>
      <c r="DI99" s="127"/>
      <c r="DJ99" s="208" t="s">
        <v>282</v>
      </c>
      <c r="DK99" s="211">
        <v>2450</v>
      </c>
      <c r="DL99" s="214"/>
      <c r="DM99" s="263">
        <v>0</v>
      </c>
      <c r="DN99" s="263" t="s">
        <v>10</v>
      </c>
      <c r="DO99" s="263" t="s">
        <v>10</v>
      </c>
      <c r="DP99" s="263" t="s">
        <v>10</v>
      </c>
      <c r="DQ99" s="263" t="s">
        <v>10</v>
      </c>
      <c r="DR99" s="263" t="s">
        <v>10</v>
      </c>
      <c r="DS99" s="263">
        <v>0</v>
      </c>
      <c r="DT99" s="263" t="s">
        <v>10</v>
      </c>
      <c r="DU99" s="263"/>
      <c r="DV99" s="263">
        <v>0</v>
      </c>
      <c r="DW99" s="263" t="s">
        <v>10</v>
      </c>
      <c r="DX99" s="263" t="s">
        <v>10</v>
      </c>
      <c r="DY99" s="139"/>
      <c r="DZ99" s="208" t="s">
        <v>282</v>
      </c>
      <c r="EA99" s="211">
        <v>2450</v>
      </c>
      <c r="EB99" s="214"/>
      <c r="EC99" s="263">
        <v>0</v>
      </c>
      <c r="ED99" s="263" t="s">
        <v>10</v>
      </c>
      <c r="EE99" s="263" t="s">
        <v>10</v>
      </c>
      <c r="EF99" s="263" t="s">
        <v>10</v>
      </c>
      <c r="EG99" s="263" t="s">
        <v>10</v>
      </c>
      <c r="EH99" s="263" t="s">
        <v>10</v>
      </c>
      <c r="EI99" s="263">
        <v>0</v>
      </c>
      <c r="EJ99" s="263" t="s">
        <v>10</v>
      </c>
      <c r="EK99" s="263"/>
      <c r="EL99" s="263">
        <v>0</v>
      </c>
      <c r="EM99" s="263" t="s">
        <v>10</v>
      </c>
      <c r="EN99" s="263" t="s">
        <v>10</v>
      </c>
      <c r="EO99" s="208" t="s">
        <v>282</v>
      </c>
      <c r="EP99" s="211">
        <v>2450</v>
      </c>
      <c r="EQ99" s="214"/>
      <c r="ER99" s="263">
        <v>0</v>
      </c>
      <c r="ES99" s="263" t="s">
        <v>10</v>
      </c>
      <c r="ET99" s="263" t="s">
        <v>10</v>
      </c>
      <c r="EU99" s="263" t="s">
        <v>10</v>
      </c>
      <c r="EV99" s="263" t="s">
        <v>10</v>
      </c>
      <c r="EW99" s="263" t="s">
        <v>10</v>
      </c>
      <c r="EX99" s="263">
        <v>0</v>
      </c>
      <c r="EY99" s="263" t="s">
        <v>10</v>
      </c>
      <c r="EZ99" s="263"/>
      <c r="FA99" s="263">
        <v>0</v>
      </c>
      <c r="FB99" s="263" t="s">
        <v>10</v>
      </c>
      <c r="FC99" s="263" t="s">
        <v>10</v>
      </c>
      <c r="FD99" s="208" t="s">
        <v>282</v>
      </c>
      <c r="FE99" s="211">
        <v>2450</v>
      </c>
      <c r="FF99" s="214"/>
      <c r="FG99" s="257">
        <v>0</v>
      </c>
      <c r="FH99" s="263" t="s">
        <v>10</v>
      </c>
      <c r="FI99" s="263" t="s">
        <v>10</v>
      </c>
      <c r="FJ99" s="263" t="s">
        <v>10</v>
      </c>
      <c r="FK99" s="263" t="s">
        <v>10</v>
      </c>
      <c r="FL99" s="263" t="s">
        <v>10</v>
      </c>
      <c r="FM99" s="258">
        <v>0</v>
      </c>
      <c r="FN99" s="263" t="s">
        <v>10</v>
      </c>
      <c r="FO99" s="263"/>
      <c r="FP99" s="259">
        <v>0</v>
      </c>
      <c r="FQ99" s="263" t="s">
        <v>10</v>
      </c>
      <c r="FR99" s="263" t="s">
        <v>10</v>
      </c>
      <c r="FS99" s="208" t="s">
        <v>282</v>
      </c>
      <c r="FT99" s="211">
        <v>2450</v>
      </c>
      <c r="FU99" s="214"/>
      <c r="FV99" s="257">
        <v>0</v>
      </c>
      <c r="FW99" s="263" t="s">
        <v>10</v>
      </c>
      <c r="FX99" s="263" t="s">
        <v>10</v>
      </c>
      <c r="FY99" s="263" t="s">
        <v>10</v>
      </c>
      <c r="FZ99" s="263" t="s">
        <v>10</v>
      </c>
      <c r="GA99" s="263" t="s">
        <v>10</v>
      </c>
      <c r="GB99" s="258">
        <v>0</v>
      </c>
      <c r="GC99" s="259">
        <v>0</v>
      </c>
      <c r="GD99" s="259">
        <v>0</v>
      </c>
      <c r="GE99" s="263" t="s">
        <v>10</v>
      </c>
      <c r="GF99" s="263" t="s">
        <v>10</v>
      </c>
    </row>
    <row r="100" spans="1:188" ht="16.5" customHeight="1">
      <c r="A100" s="223" t="s">
        <v>283</v>
      </c>
      <c r="B100" s="224">
        <v>4100</v>
      </c>
      <c r="C100" s="206" t="s">
        <v>262</v>
      </c>
      <c r="D100" s="266">
        <v>0</v>
      </c>
      <c r="E100" s="216" t="s">
        <v>10</v>
      </c>
      <c r="F100" s="216" t="s">
        <v>10</v>
      </c>
      <c r="G100" s="216" t="s">
        <v>10</v>
      </c>
      <c r="H100" s="216" t="s">
        <v>10</v>
      </c>
      <c r="I100" s="216" t="s">
        <v>10</v>
      </c>
      <c r="J100" s="266">
        <v>0</v>
      </c>
      <c r="K100" s="266">
        <v>0</v>
      </c>
      <c r="L100" s="266">
        <v>0</v>
      </c>
      <c r="M100" s="269">
        <f t="shared" si="6"/>
        <v>0</v>
      </c>
      <c r="N100" s="216" t="s">
        <v>10</v>
      </c>
      <c r="O100" s="216" t="s">
        <v>10</v>
      </c>
      <c r="P100" s="127"/>
      <c r="Q100" s="127"/>
      <c r="R100" s="223" t="s">
        <v>283</v>
      </c>
      <c r="S100" s="224">
        <v>4100</v>
      </c>
      <c r="T100" s="206" t="s">
        <v>262</v>
      </c>
      <c r="U100" s="266">
        <v>0</v>
      </c>
      <c r="V100" s="216" t="s">
        <v>10</v>
      </c>
      <c r="W100" s="216" t="s">
        <v>10</v>
      </c>
      <c r="X100" s="216" t="s">
        <v>10</v>
      </c>
      <c r="Y100" s="216" t="s">
        <v>10</v>
      </c>
      <c r="Z100" s="216" t="s">
        <v>10</v>
      </c>
      <c r="AA100" s="266">
        <v>0</v>
      </c>
      <c r="AB100" s="266">
        <v>0</v>
      </c>
      <c r="AC100" s="266">
        <v>0</v>
      </c>
      <c r="AD100" s="266">
        <v>0</v>
      </c>
      <c r="AE100" s="216" t="s">
        <v>10</v>
      </c>
      <c r="AF100" s="216" t="s">
        <v>10</v>
      </c>
      <c r="AG100" s="127"/>
      <c r="AH100" s="223" t="s">
        <v>283</v>
      </c>
      <c r="AI100" s="224">
        <v>4100</v>
      </c>
      <c r="AJ100" s="206" t="s">
        <v>262</v>
      </c>
      <c r="AK100" s="266">
        <v>0</v>
      </c>
      <c r="AL100" s="216" t="s">
        <v>10</v>
      </c>
      <c r="AM100" s="216" t="s">
        <v>10</v>
      </c>
      <c r="AN100" s="216" t="s">
        <v>10</v>
      </c>
      <c r="AO100" s="216" t="s">
        <v>10</v>
      </c>
      <c r="AP100" s="216" t="s">
        <v>10</v>
      </c>
      <c r="AQ100" s="266">
        <v>0</v>
      </c>
      <c r="AR100" s="266">
        <v>0</v>
      </c>
      <c r="AS100" s="266">
        <v>0</v>
      </c>
      <c r="AT100" s="266">
        <v>0</v>
      </c>
      <c r="AU100" s="216" t="s">
        <v>10</v>
      </c>
      <c r="AV100" s="216" t="s">
        <v>10</v>
      </c>
      <c r="AW100" s="127"/>
      <c r="AX100" s="223" t="s">
        <v>283</v>
      </c>
      <c r="AY100" s="224">
        <v>4100</v>
      </c>
      <c r="AZ100" s="206" t="s">
        <v>262</v>
      </c>
      <c r="BA100" s="266">
        <v>0</v>
      </c>
      <c r="BB100" s="216" t="s">
        <v>10</v>
      </c>
      <c r="BC100" s="216" t="s">
        <v>10</v>
      </c>
      <c r="BD100" s="216" t="s">
        <v>10</v>
      </c>
      <c r="BE100" s="216" t="s">
        <v>10</v>
      </c>
      <c r="BF100" s="216" t="s">
        <v>10</v>
      </c>
      <c r="BG100" s="266">
        <v>0</v>
      </c>
      <c r="BH100" s="266">
        <v>0</v>
      </c>
      <c r="BI100" s="266">
        <v>0</v>
      </c>
      <c r="BJ100" s="266">
        <v>0</v>
      </c>
      <c r="BK100" s="216" t="s">
        <v>10</v>
      </c>
      <c r="BL100" s="216" t="s">
        <v>10</v>
      </c>
      <c r="BM100" s="127"/>
      <c r="BN100" s="223" t="s">
        <v>283</v>
      </c>
      <c r="BO100" s="224">
        <v>4100</v>
      </c>
      <c r="BP100" s="206" t="s">
        <v>262</v>
      </c>
      <c r="BQ100" s="266">
        <v>0</v>
      </c>
      <c r="BR100" s="216" t="s">
        <v>10</v>
      </c>
      <c r="BS100" s="216" t="s">
        <v>10</v>
      </c>
      <c r="BT100" s="216" t="s">
        <v>10</v>
      </c>
      <c r="BU100" s="216" t="s">
        <v>10</v>
      </c>
      <c r="BV100" s="216" t="s">
        <v>10</v>
      </c>
      <c r="BW100" s="266">
        <v>0</v>
      </c>
      <c r="BX100" s="266">
        <v>0</v>
      </c>
      <c r="BY100" s="266">
        <v>0</v>
      </c>
      <c r="BZ100" s="266">
        <v>0</v>
      </c>
      <c r="CA100" s="216" t="s">
        <v>10</v>
      </c>
      <c r="CB100" s="216" t="s">
        <v>10</v>
      </c>
      <c r="CC100" s="127"/>
      <c r="CD100" s="223" t="s">
        <v>283</v>
      </c>
      <c r="CE100" s="224">
        <v>4100</v>
      </c>
      <c r="CF100" s="206" t="s">
        <v>262</v>
      </c>
      <c r="CG100" s="266">
        <v>0</v>
      </c>
      <c r="CH100" s="216" t="s">
        <v>10</v>
      </c>
      <c r="CI100" s="216" t="s">
        <v>10</v>
      </c>
      <c r="CJ100" s="216" t="s">
        <v>10</v>
      </c>
      <c r="CK100" s="216" t="s">
        <v>10</v>
      </c>
      <c r="CL100" s="216" t="s">
        <v>10</v>
      </c>
      <c r="CM100" s="266">
        <v>0</v>
      </c>
      <c r="CN100" s="266">
        <v>0</v>
      </c>
      <c r="CO100" s="266">
        <v>0</v>
      </c>
      <c r="CP100" s="266">
        <v>0</v>
      </c>
      <c r="CQ100" s="216" t="s">
        <v>10</v>
      </c>
      <c r="CR100" s="216" t="s">
        <v>10</v>
      </c>
      <c r="CS100" s="127"/>
      <c r="CT100" s="223" t="s">
        <v>283</v>
      </c>
      <c r="CU100" s="224">
        <v>4100</v>
      </c>
      <c r="CV100" s="206" t="s">
        <v>262</v>
      </c>
      <c r="CW100" s="266">
        <v>0</v>
      </c>
      <c r="CX100" s="216" t="s">
        <v>10</v>
      </c>
      <c r="CY100" s="216" t="s">
        <v>10</v>
      </c>
      <c r="CZ100" s="216" t="s">
        <v>10</v>
      </c>
      <c r="DA100" s="216" t="s">
        <v>10</v>
      </c>
      <c r="DB100" s="216" t="s">
        <v>10</v>
      </c>
      <c r="DC100" s="266">
        <v>0</v>
      </c>
      <c r="DD100" s="266">
        <v>0</v>
      </c>
      <c r="DE100" s="266">
        <v>0</v>
      </c>
      <c r="DF100" s="266">
        <v>0</v>
      </c>
      <c r="DG100" s="216" t="s">
        <v>10</v>
      </c>
      <c r="DH100" s="216" t="s">
        <v>10</v>
      </c>
      <c r="DI100" s="127"/>
      <c r="DJ100" s="223" t="s">
        <v>283</v>
      </c>
      <c r="DK100" s="224">
        <v>4100</v>
      </c>
      <c r="DL100" s="206" t="s">
        <v>262</v>
      </c>
      <c r="DM100" s="266">
        <v>0</v>
      </c>
      <c r="DN100" s="216" t="s">
        <v>10</v>
      </c>
      <c r="DO100" s="216" t="s">
        <v>10</v>
      </c>
      <c r="DP100" s="216" t="s">
        <v>10</v>
      </c>
      <c r="DQ100" s="216" t="s">
        <v>10</v>
      </c>
      <c r="DR100" s="216" t="s">
        <v>10</v>
      </c>
      <c r="DS100" s="266">
        <v>0</v>
      </c>
      <c r="DT100" s="266">
        <v>0</v>
      </c>
      <c r="DU100" s="266">
        <v>0</v>
      </c>
      <c r="DV100" s="266">
        <v>0</v>
      </c>
      <c r="DW100" s="216" t="s">
        <v>10</v>
      </c>
      <c r="DX100" s="216" t="s">
        <v>10</v>
      </c>
      <c r="DY100" s="139"/>
      <c r="DZ100" s="223" t="s">
        <v>283</v>
      </c>
      <c r="EA100" s="224">
        <v>4100</v>
      </c>
      <c r="EB100" s="206" t="s">
        <v>262</v>
      </c>
      <c r="EC100" s="266">
        <v>0</v>
      </c>
      <c r="ED100" s="216" t="s">
        <v>10</v>
      </c>
      <c r="EE100" s="216" t="s">
        <v>10</v>
      </c>
      <c r="EF100" s="216" t="s">
        <v>10</v>
      </c>
      <c r="EG100" s="216" t="s">
        <v>10</v>
      </c>
      <c r="EH100" s="216" t="s">
        <v>10</v>
      </c>
      <c r="EI100" s="266">
        <v>0</v>
      </c>
      <c r="EJ100" s="266">
        <v>0</v>
      </c>
      <c r="EK100" s="266">
        <v>0</v>
      </c>
      <c r="EL100" s="266">
        <v>0</v>
      </c>
      <c r="EM100" s="216" t="s">
        <v>10</v>
      </c>
      <c r="EN100" s="216" t="s">
        <v>10</v>
      </c>
      <c r="EO100" s="223" t="s">
        <v>283</v>
      </c>
      <c r="EP100" s="224">
        <v>4100</v>
      </c>
      <c r="EQ100" s="206" t="s">
        <v>262</v>
      </c>
      <c r="ER100" s="266">
        <v>0</v>
      </c>
      <c r="ES100" s="216" t="s">
        <v>10</v>
      </c>
      <c r="ET100" s="216" t="s">
        <v>10</v>
      </c>
      <c r="EU100" s="216" t="s">
        <v>10</v>
      </c>
      <c r="EV100" s="216" t="s">
        <v>10</v>
      </c>
      <c r="EW100" s="216" t="s">
        <v>10</v>
      </c>
      <c r="EX100" s="266">
        <v>0</v>
      </c>
      <c r="EY100" s="266">
        <v>0</v>
      </c>
      <c r="EZ100" s="266">
        <v>0</v>
      </c>
      <c r="FA100" s="266">
        <v>0</v>
      </c>
      <c r="FB100" s="216" t="s">
        <v>10</v>
      </c>
      <c r="FC100" s="216" t="s">
        <v>10</v>
      </c>
      <c r="FD100" s="223" t="s">
        <v>283</v>
      </c>
      <c r="FE100" s="224">
        <v>4100</v>
      </c>
      <c r="FF100" s="206" t="s">
        <v>262</v>
      </c>
      <c r="FG100" s="257">
        <v>0</v>
      </c>
      <c r="FH100" s="216" t="s">
        <v>10</v>
      </c>
      <c r="FI100" s="216" t="s">
        <v>10</v>
      </c>
      <c r="FJ100" s="216" t="s">
        <v>10</v>
      </c>
      <c r="FK100" s="216" t="s">
        <v>10</v>
      </c>
      <c r="FL100" s="216" t="s">
        <v>10</v>
      </c>
      <c r="FM100" s="258">
        <v>0</v>
      </c>
      <c r="FN100" s="216" t="s">
        <v>10</v>
      </c>
      <c r="FO100" s="266">
        <v>0</v>
      </c>
      <c r="FP100" s="259">
        <v>0</v>
      </c>
      <c r="FQ100" s="216" t="s">
        <v>10</v>
      </c>
      <c r="FR100" s="216" t="s">
        <v>10</v>
      </c>
      <c r="FS100" s="223" t="s">
        <v>283</v>
      </c>
      <c r="FT100" s="224">
        <v>4100</v>
      </c>
      <c r="FU100" s="206" t="s">
        <v>262</v>
      </c>
      <c r="FV100" s="257">
        <v>0</v>
      </c>
      <c r="FW100" s="216" t="s">
        <v>10</v>
      </c>
      <c r="FX100" s="216" t="s">
        <v>10</v>
      </c>
      <c r="FY100" s="216" t="s">
        <v>10</v>
      </c>
      <c r="FZ100" s="216" t="s">
        <v>10</v>
      </c>
      <c r="GA100" s="216" t="s">
        <v>10</v>
      </c>
      <c r="GB100" s="258">
        <v>0</v>
      </c>
      <c r="GC100" s="259">
        <v>0</v>
      </c>
      <c r="GD100" s="259">
        <v>0</v>
      </c>
      <c r="GE100" s="216" t="s">
        <v>10</v>
      </c>
      <c r="GF100" s="216" t="s">
        <v>10</v>
      </c>
    </row>
    <row r="101" spans="1:188" ht="16.5" customHeight="1">
      <c r="A101" s="225" t="s">
        <v>284</v>
      </c>
      <c r="B101" s="211">
        <v>4110</v>
      </c>
      <c r="C101" s="214" t="s">
        <v>263</v>
      </c>
      <c r="D101" s="263">
        <v>0</v>
      </c>
      <c r="E101" s="217" t="s">
        <v>10</v>
      </c>
      <c r="F101" s="217" t="s">
        <v>10</v>
      </c>
      <c r="G101" s="217" t="s">
        <v>10</v>
      </c>
      <c r="H101" s="217" t="s">
        <v>10</v>
      </c>
      <c r="I101" s="217" t="s">
        <v>10</v>
      </c>
      <c r="J101" s="263">
        <v>0</v>
      </c>
      <c r="K101" s="263">
        <v>0</v>
      </c>
      <c r="L101" s="263">
        <v>0</v>
      </c>
      <c r="M101" s="269">
        <f t="shared" si="6"/>
        <v>0</v>
      </c>
      <c r="N101" s="217" t="s">
        <v>10</v>
      </c>
      <c r="O101" s="217" t="s">
        <v>10</v>
      </c>
      <c r="P101" s="127"/>
      <c r="Q101" s="127"/>
      <c r="R101" s="225" t="s">
        <v>284</v>
      </c>
      <c r="S101" s="211">
        <v>4110</v>
      </c>
      <c r="T101" s="214" t="s">
        <v>263</v>
      </c>
      <c r="U101" s="263">
        <v>0</v>
      </c>
      <c r="V101" s="217" t="s">
        <v>10</v>
      </c>
      <c r="W101" s="217" t="s">
        <v>10</v>
      </c>
      <c r="X101" s="217" t="s">
        <v>10</v>
      </c>
      <c r="Y101" s="217" t="s">
        <v>10</v>
      </c>
      <c r="Z101" s="217" t="s">
        <v>10</v>
      </c>
      <c r="AA101" s="263">
        <v>0</v>
      </c>
      <c r="AB101" s="263">
        <v>0</v>
      </c>
      <c r="AC101" s="263">
        <v>0</v>
      </c>
      <c r="AD101" s="263">
        <v>0</v>
      </c>
      <c r="AE101" s="217" t="s">
        <v>10</v>
      </c>
      <c r="AF101" s="217" t="s">
        <v>10</v>
      </c>
      <c r="AG101" s="127"/>
      <c r="AH101" s="225" t="s">
        <v>284</v>
      </c>
      <c r="AI101" s="211">
        <v>4110</v>
      </c>
      <c r="AJ101" s="214" t="s">
        <v>263</v>
      </c>
      <c r="AK101" s="263">
        <v>0</v>
      </c>
      <c r="AL101" s="217" t="s">
        <v>10</v>
      </c>
      <c r="AM101" s="217" t="s">
        <v>10</v>
      </c>
      <c r="AN101" s="217" t="s">
        <v>10</v>
      </c>
      <c r="AO101" s="217" t="s">
        <v>10</v>
      </c>
      <c r="AP101" s="217" t="s">
        <v>10</v>
      </c>
      <c r="AQ101" s="263">
        <v>0</v>
      </c>
      <c r="AR101" s="263">
        <v>0</v>
      </c>
      <c r="AS101" s="263">
        <v>0</v>
      </c>
      <c r="AT101" s="263">
        <v>0</v>
      </c>
      <c r="AU101" s="217" t="s">
        <v>10</v>
      </c>
      <c r="AV101" s="217" t="s">
        <v>10</v>
      </c>
      <c r="AW101" s="127"/>
      <c r="AX101" s="225" t="s">
        <v>284</v>
      </c>
      <c r="AY101" s="211">
        <v>4110</v>
      </c>
      <c r="AZ101" s="214" t="s">
        <v>263</v>
      </c>
      <c r="BA101" s="263">
        <v>0</v>
      </c>
      <c r="BB101" s="217" t="s">
        <v>10</v>
      </c>
      <c r="BC101" s="217" t="s">
        <v>10</v>
      </c>
      <c r="BD101" s="217" t="s">
        <v>10</v>
      </c>
      <c r="BE101" s="217" t="s">
        <v>10</v>
      </c>
      <c r="BF101" s="217" t="s">
        <v>10</v>
      </c>
      <c r="BG101" s="263">
        <v>0</v>
      </c>
      <c r="BH101" s="263">
        <v>0</v>
      </c>
      <c r="BI101" s="263">
        <v>0</v>
      </c>
      <c r="BJ101" s="263">
        <v>0</v>
      </c>
      <c r="BK101" s="217" t="s">
        <v>10</v>
      </c>
      <c r="BL101" s="217" t="s">
        <v>10</v>
      </c>
      <c r="BM101" s="127"/>
      <c r="BN101" s="225" t="s">
        <v>284</v>
      </c>
      <c r="BO101" s="211">
        <v>4110</v>
      </c>
      <c r="BP101" s="214" t="s">
        <v>263</v>
      </c>
      <c r="BQ101" s="263">
        <v>0</v>
      </c>
      <c r="BR101" s="217" t="s">
        <v>10</v>
      </c>
      <c r="BS101" s="217" t="s">
        <v>10</v>
      </c>
      <c r="BT101" s="217" t="s">
        <v>10</v>
      </c>
      <c r="BU101" s="217" t="s">
        <v>10</v>
      </c>
      <c r="BV101" s="217" t="s">
        <v>10</v>
      </c>
      <c r="BW101" s="263">
        <v>0</v>
      </c>
      <c r="BX101" s="263">
        <v>0</v>
      </c>
      <c r="BY101" s="263">
        <v>0</v>
      </c>
      <c r="BZ101" s="263">
        <v>0</v>
      </c>
      <c r="CA101" s="217" t="s">
        <v>10</v>
      </c>
      <c r="CB101" s="217" t="s">
        <v>10</v>
      </c>
      <c r="CC101" s="127"/>
      <c r="CD101" s="225" t="s">
        <v>284</v>
      </c>
      <c r="CE101" s="211">
        <v>4110</v>
      </c>
      <c r="CF101" s="214" t="s">
        <v>263</v>
      </c>
      <c r="CG101" s="263">
        <v>0</v>
      </c>
      <c r="CH101" s="217" t="s">
        <v>10</v>
      </c>
      <c r="CI101" s="217" t="s">
        <v>10</v>
      </c>
      <c r="CJ101" s="217" t="s">
        <v>10</v>
      </c>
      <c r="CK101" s="217" t="s">
        <v>10</v>
      </c>
      <c r="CL101" s="217" t="s">
        <v>10</v>
      </c>
      <c r="CM101" s="263">
        <v>0</v>
      </c>
      <c r="CN101" s="263">
        <v>0</v>
      </c>
      <c r="CO101" s="263">
        <v>0</v>
      </c>
      <c r="CP101" s="263">
        <v>0</v>
      </c>
      <c r="CQ101" s="217" t="s">
        <v>10</v>
      </c>
      <c r="CR101" s="217" t="s">
        <v>10</v>
      </c>
      <c r="CS101" s="127"/>
      <c r="CT101" s="225" t="s">
        <v>284</v>
      </c>
      <c r="CU101" s="211">
        <v>4110</v>
      </c>
      <c r="CV101" s="214" t="s">
        <v>263</v>
      </c>
      <c r="CW101" s="263">
        <v>0</v>
      </c>
      <c r="CX101" s="217" t="s">
        <v>10</v>
      </c>
      <c r="CY101" s="217" t="s">
        <v>10</v>
      </c>
      <c r="CZ101" s="217" t="s">
        <v>10</v>
      </c>
      <c r="DA101" s="217" t="s">
        <v>10</v>
      </c>
      <c r="DB101" s="217" t="s">
        <v>10</v>
      </c>
      <c r="DC101" s="263">
        <v>0</v>
      </c>
      <c r="DD101" s="263">
        <v>0</v>
      </c>
      <c r="DE101" s="263">
        <v>0</v>
      </c>
      <c r="DF101" s="263">
        <v>0</v>
      </c>
      <c r="DG101" s="217" t="s">
        <v>10</v>
      </c>
      <c r="DH101" s="217" t="s">
        <v>10</v>
      </c>
      <c r="DI101" s="127"/>
      <c r="DJ101" s="225" t="s">
        <v>284</v>
      </c>
      <c r="DK101" s="211">
        <v>4110</v>
      </c>
      <c r="DL101" s="214" t="s">
        <v>263</v>
      </c>
      <c r="DM101" s="263">
        <v>0</v>
      </c>
      <c r="DN101" s="217" t="s">
        <v>10</v>
      </c>
      <c r="DO101" s="217" t="s">
        <v>10</v>
      </c>
      <c r="DP101" s="217" t="s">
        <v>10</v>
      </c>
      <c r="DQ101" s="217" t="s">
        <v>10</v>
      </c>
      <c r="DR101" s="217" t="s">
        <v>10</v>
      </c>
      <c r="DS101" s="263">
        <v>0</v>
      </c>
      <c r="DT101" s="263">
        <v>0</v>
      </c>
      <c r="DU101" s="263">
        <v>0</v>
      </c>
      <c r="DV101" s="263">
        <v>0</v>
      </c>
      <c r="DW101" s="217" t="s">
        <v>10</v>
      </c>
      <c r="DX101" s="217" t="s">
        <v>10</v>
      </c>
      <c r="DY101" s="139"/>
      <c r="DZ101" s="225" t="s">
        <v>284</v>
      </c>
      <c r="EA101" s="211">
        <v>4110</v>
      </c>
      <c r="EB101" s="214" t="s">
        <v>263</v>
      </c>
      <c r="EC101" s="263">
        <v>0</v>
      </c>
      <c r="ED101" s="217" t="s">
        <v>10</v>
      </c>
      <c r="EE101" s="217" t="s">
        <v>10</v>
      </c>
      <c r="EF101" s="217" t="s">
        <v>10</v>
      </c>
      <c r="EG101" s="217" t="s">
        <v>10</v>
      </c>
      <c r="EH101" s="217" t="s">
        <v>10</v>
      </c>
      <c r="EI101" s="263">
        <v>0</v>
      </c>
      <c r="EJ101" s="263">
        <v>0</v>
      </c>
      <c r="EK101" s="263">
        <v>0</v>
      </c>
      <c r="EL101" s="263">
        <v>0</v>
      </c>
      <c r="EM101" s="217" t="s">
        <v>10</v>
      </c>
      <c r="EN101" s="217" t="s">
        <v>10</v>
      </c>
      <c r="EO101" s="225" t="s">
        <v>284</v>
      </c>
      <c r="EP101" s="211">
        <v>4110</v>
      </c>
      <c r="EQ101" s="214" t="s">
        <v>263</v>
      </c>
      <c r="ER101" s="263">
        <v>0</v>
      </c>
      <c r="ES101" s="217" t="s">
        <v>10</v>
      </c>
      <c r="ET101" s="217" t="s">
        <v>10</v>
      </c>
      <c r="EU101" s="217" t="s">
        <v>10</v>
      </c>
      <c r="EV101" s="217" t="s">
        <v>10</v>
      </c>
      <c r="EW101" s="217" t="s">
        <v>10</v>
      </c>
      <c r="EX101" s="263">
        <v>0</v>
      </c>
      <c r="EY101" s="263">
        <v>0</v>
      </c>
      <c r="EZ101" s="263">
        <v>0</v>
      </c>
      <c r="FA101" s="263">
        <v>0</v>
      </c>
      <c r="FB101" s="217" t="s">
        <v>10</v>
      </c>
      <c r="FC101" s="217" t="s">
        <v>10</v>
      </c>
      <c r="FD101" s="225" t="s">
        <v>284</v>
      </c>
      <c r="FE101" s="211">
        <v>4110</v>
      </c>
      <c r="FF101" s="214" t="s">
        <v>263</v>
      </c>
      <c r="FG101" s="257">
        <v>0</v>
      </c>
      <c r="FH101" s="217" t="s">
        <v>10</v>
      </c>
      <c r="FI101" s="217" t="s">
        <v>10</v>
      </c>
      <c r="FJ101" s="217" t="s">
        <v>10</v>
      </c>
      <c r="FK101" s="217" t="s">
        <v>10</v>
      </c>
      <c r="FL101" s="217" t="s">
        <v>10</v>
      </c>
      <c r="FM101" s="258">
        <v>0</v>
      </c>
      <c r="FN101" s="217" t="s">
        <v>10</v>
      </c>
      <c r="FO101" s="263">
        <v>0</v>
      </c>
      <c r="FP101" s="259">
        <v>0</v>
      </c>
      <c r="FQ101" s="217" t="s">
        <v>10</v>
      </c>
      <c r="FR101" s="217" t="s">
        <v>10</v>
      </c>
      <c r="FS101" s="225" t="s">
        <v>284</v>
      </c>
      <c r="FT101" s="211">
        <v>4110</v>
      </c>
      <c r="FU101" s="214" t="s">
        <v>263</v>
      </c>
      <c r="FV101" s="257">
        <v>0</v>
      </c>
      <c r="FW101" s="217" t="s">
        <v>10</v>
      </c>
      <c r="FX101" s="217" t="s">
        <v>10</v>
      </c>
      <c r="FY101" s="217" t="s">
        <v>10</v>
      </c>
      <c r="FZ101" s="217" t="s">
        <v>10</v>
      </c>
      <c r="GA101" s="217" t="s">
        <v>10</v>
      </c>
      <c r="GB101" s="258">
        <v>0</v>
      </c>
      <c r="GC101" s="259">
        <v>0</v>
      </c>
      <c r="GD101" s="259">
        <v>0</v>
      </c>
      <c r="GE101" s="217" t="s">
        <v>10</v>
      </c>
      <c r="GF101" s="217" t="s">
        <v>10</v>
      </c>
    </row>
    <row r="102" spans="1:188" ht="25.5" customHeight="1">
      <c r="A102" s="209" t="s">
        <v>257</v>
      </c>
      <c r="B102" s="210">
        <v>4111</v>
      </c>
      <c r="C102" s="205" t="s">
        <v>264</v>
      </c>
      <c r="D102" s="269">
        <v>0</v>
      </c>
      <c r="E102" s="215" t="s">
        <v>10</v>
      </c>
      <c r="F102" s="215" t="s">
        <v>10</v>
      </c>
      <c r="G102" s="215" t="s">
        <v>10</v>
      </c>
      <c r="H102" s="215" t="s">
        <v>10</v>
      </c>
      <c r="I102" s="215" t="s">
        <v>10</v>
      </c>
      <c r="J102" s="269">
        <v>0</v>
      </c>
      <c r="K102" s="269">
        <v>0</v>
      </c>
      <c r="L102" s="269">
        <v>0</v>
      </c>
      <c r="M102" s="269">
        <f t="shared" si="6"/>
        <v>0</v>
      </c>
      <c r="N102" s="215" t="s">
        <v>10</v>
      </c>
      <c r="O102" s="215" t="s">
        <v>10</v>
      </c>
      <c r="P102" s="127" t="e">
        <f>#REF!+#REF!</f>
        <v>#REF!</v>
      </c>
      <c r="Q102" s="127"/>
      <c r="R102" s="209" t="s">
        <v>257</v>
      </c>
      <c r="S102" s="210">
        <v>4111</v>
      </c>
      <c r="T102" s="205" t="s">
        <v>264</v>
      </c>
      <c r="U102" s="269">
        <v>0</v>
      </c>
      <c r="V102" s="215" t="s">
        <v>10</v>
      </c>
      <c r="W102" s="215" t="s">
        <v>10</v>
      </c>
      <c r="X102" s="215" t="s">
        <v>10</v>
      </c>
      <c r="Y102" s="215" t="s">
        <v>10</v>
      </c>
      <c r="Z102" s="215" t="s">
        <v>10</v>
      </c>
      <c r="AA102" s="269">
        <v>0</v>
      </c>
      <c r="AB102" s="269">
        <v>0</v>
      </c>
      <c r="AC102" s="269">
        <v>0</v>
      </c>
      <c r="AD102" s="269">
        <v>0</v>
      </c>
      <c r="AE102" s="215" t="s">
        <v>10</v>
      </c>
      <c r="AF102" s="215" t="s">
        <v>10</v>
      </c>
      <c r="AG102" s="127" t="e">
        <f>#REF!+#REF!</f>
        <v>#REF!</v>
      </c>
      <c r="AH102" s="209" t="s">
        <v>257</v>
      </c>
      <c r="AI102" s="210">
        <v>4111</v>
      </c>
      <c r="AJ102" s="205" t="s">
        <v>264</v>
      </c>
      <c r="AK102" s="269">
        <v>0</v>
      </c>
      <c r="AL102" s="215" t="s">
        <v>10</v>
      </c>
      <c r="AM102" s="215" t="s">
        <v>10</v>
      </c>
      <c r="AN102" s="215" t="s">
        <v>10</v>
      </c>
      <c r="AO102" s="215" t="s">
        <v>10</v>
      </c>
      <c r="AP102" s="215" t="s">
        <v>10</v>
      </c>
      <c r="AQ102" s="269">
        <v>0</v>
      </c>
      <c r="AR102" s="269">
        <v>0</v>
      </c>
      <c r="AS102" s="269">
        <v>0</v>
      </c>
      <c r="AT102" s="269">
        <v>0</v>
      </c>
      <c r="AU102" s="215" t="s">
        <v>10</v>
      </c>
      <c r="AV102" s="215" t="s">
        <v>10</v>
      </c>
      <c r="AW102" s="127" t="e">
        <f>#REF!+#REF!</f>
        <v>#REF!</v>
      </c>
      <c r="AX102" s="209" t="s">
        <v>257</v>
      </c>
      <c r="AY102" s="210">
        <v>4111</v>
      </c>
      <c r="AZ102" s="205" t="s">
        <v>264</v>
      </c>
      <c r="BA102" s="269">
        <v>0</v>
      </c>
      <c r="BB102" s="215" t="s">
        <v>10</v>
      </c>
      <c r="BC102" s="215" t="s">
        <v>10</v>
      </c>
      <c r="BD102" s="215" t="s">
        <v>10</v>
      </c>
      <c r="BE102" s="215" t="s">
        <v>10</v>
      </c>
      <c r="BF102" s="215" t="s">
        <v>10</v>
      </c>
      <c r="BG102" s="269">
        <v>0</v>
      </c>
      <c r="BH102" s="269">
        <v>0</v>
      </c>
      <c r="BI102" s="269">
        <v>0</v>
      </c>
      <c r="BJ102" s="269">
        <v>0</v>
      </c>
      <c r="BK102" s="215" t="s">
        <v>10</v>
      </c>
      <c r="BL102" s="215" t="s">
        <v>10</v>
      </c>
      <c r="BM102" s="127" t="e">
        <f>#REF!+#REF!</f>
        <v>#REF!</v>
      </c>
      <c r="BN102" s="209" t="s">
        <v>257</v>
      </c>
      <c r="BO102" s="210">
        <v>4111</v>
      </c>
      <c r="BP102" s="205" t="s">
        <v>264</v>
      </c>
      <c r="BQ102" s="269">
        <v>0</v>
      </c>
      <c r="BR102" s="215" t="s">
        <v>10</v>
      </c>
      <c r="BS102" s="215" t="s">
        <v>10</v>
      </c>
      <c r="BT102" s="215" t="s">
        <v>10</v>
      </c>
      <c r="BU102" s="215" t="s">
        <v>10</v>
      </c>
      <c r="BV102" s="215" t="s">
        <v>10</v>
      </c>
      <c r="BW102" s="269">
        <v>0</v>
      </c>
      <c r="BX102" s="269">
        <v>0</v>
      </c>
      <c r="BY102" s="269">
        <v>0</v>
      </c>
      <c r="BZ102" s="269">
        <v>0</v>
      </c>
      <c r="CA102" s="215" t="s">
        <v>10</v>
      </c>
      <c r="CB102" s="215" t="s">
        <v>10</v>
      </c>
      <c r="CC102" s="127" t="e">
        <f>#REF!+#REF!</f>
        <v>#REF!</v>
      </c>
      <c r="CD102" s="209" t="s">
        <v>257</v>
      </c>
      <c r="CE102" s="210">
        <v>4111</v>
      </c>
      <c r="CF102" s="205" t="s">
        <v>264</v>
      </c>
      <c r="CG102" s="269">
        <v>0</v>
      </c>
      <c r="CH102" s="215" t="s">
        <v>10</v>
      </c>
      <c r="CI102" s="215" t="s">
        <v>10</v>
      </c>
      <c r="CJ102" s="215" t="s">
        <v>10</v>
      </c>
      <c r="CK102" s="215" t="s">
        <v>10</v>
      </c>
      <c r="CL102" s="215" t="s">
        <v>10</v>
      </c>
      <c r="CM102" s="269">
        <v>0</v>
      </c>
      <c r="CN102" s="269">
        <v>0</v>
      </c>
      <c r="CO102" s="269">
        <v>0</v>
      </c>
      <c r="CP102" s="269">
        <v>0</v>
      </c>
      <c r="CQ102" s="215" t="s">
        <v>10</v>
      </c>
      <c r="CR102" s="215" t="s">
        <v>10</v>
      </c>
      <c r="CS102" s="127" t="e">
        <f>#REF!+#REF!</f>
        <v>#REF!</v>
      </c>
      <c r="CT102" s="209" t="s">
        <v>257</v>
      </c>
      <c r="CU102" s="210">
        <v>4111</v>
      </c>
      <c r="CV102" s="205" t="s">
        <v>264</v>
      </c>
      <c r="CW102" s="269">
        <v>0</v>
      </c>
      <c r="CX102" s="215" t="s">
        <v>10</v>
      </c>
      <c r="CY102" s="215" t="s">
        <v>10</v>
      </c>
      <c r="CZ102" s="215" t="s">
        <v>10</v>
      </c>
      <c r="DA102" s="215" t="s">
        <v>10</v>
      </c>
      <c r="DB102" s="215" t="s">
        <v>10</v>
      </c>
      <c r="DC102" s="269">
        <v>0</v>
      </c>
      <c r="DD102" s="269">
        <v>0</v>
      </c>
      <c r="DE102" s="269">
        <v>0</v>
      </c>
      <c r="DF102" s="269">
        <v>0</v>
      </c>
      <c r="DG102" s="215" t="s">
        <v>10</v>
      </c>
      <c r="DH102" s="215" t="s">
        <v>10</v>
      </c>
      <c r="DI102" s="127" t="e">
        <f>#REF!+#REF!</f>
        <v>#REF!</v>
      </c>
      <c r="DJ102" s="209" t="s">
        <v>257</v>
      </c>
      <c r="DK102" s="210">
        <v>4111</v>
      </c>
      <c r="DL102" s="205" t="s">
        <v>264</v>
      </c>
      <c r="DM102" s="269">
        <v>0</v>
      </c>
      <c r="DN102" s="215" t="s">
        <v>10</v>
      </c>
      <c r="DO102" s="215" t="s">
        <v>10</v>
      </c>
      <c r="DP102" s="215" t="s">
        <v>10</v>
      </c>
      <c r="DQ102" s="215" t="s">
        <v>10</v>
      </c>
      <c r="DR102" s="215" t="s">
        <v>10</v>
      </c>
      <c r="DS102" s="269">
        <v>0</v>
      </c>
      <c r="DT102" s="269">
        <v>0</v>
      </c>
      <c r="DU102" s="269">
        <v>0</v>
      </c>
      <c r="DV102" s="269">
        <v>0</v>
      </c>
      <c r="DW102" s="215" t="s">
        <v>10</v>
      </c>
      <c r="DX102" s="215" t="s">
        <v>10</v>
      </c>
      <c r="DY102" s="139" t="e">
        <f>#REF!+#REF!</f>
        <v>#REF!</v>
      </c>
      <c r="DZ102" s="209" t="s">
        <v>257</v>
      </c>
      <c r="EA102" s="210">
        <v>4111</v>
      </c>
      <c r="EB102" s="205" t="s">
        <v>264</v>
      </c>
      <c r="EC102" s="269">
        <v>0</v>
      </c>
      <c r="ED102" s="215" t="s">
        <v>10</v>
      </c>
      <c r="EE102" s="215" t="s">
        <v>10</v>
      </c>
      <c r="EF102" s="215" t="s">
        <v>10</v>
      </c>
      <c r="EG102" s="215" t="s">
        <v>10</v>
      </c>
      <c r="EH102" s="215" t="s">
        <v>10</v>
      </c>
      <c r="EI102" s="269">
        <v>0</v>
      </c>
      <c r="EJ102" s="269">
        <v>0</v>
      </c>
      <c r="EK102" s="269">
        <v>0</v>
      </c>
      <c r="EL102" s="269">
        <v>0</v>
      </c>
      <c r="EM102" s="215" t="s">
        <v>10</v>
      </c>
      <c r="EN102" s="215" t="s">
        <v>10</v>
      </c>
      <c r="EO102" s="209" t="s">
        <v>257</v>
      </c>
      <c r="EP102" s="210">
        <v>4111</v>
      </c>
      <c r="EQ102" s="205" t="s">
        <v>264</v>
      </c>
      <c r="ER102" s="269">
        <v>0</v>
      </c>
      <c r="ES102" s="215" t="s">
        <v>10</v>
      </c>
      <c r="ET102" s="215" t="s">
        <v>10</v>
      </c>
      <c r="EU102" s="215" t="s">
        <v>10</v>
      </c>
      <c r="EV102" s="215" t="s">
        <v>10</v>
      </c>
      <c r="EW102" s="215" t="s">
        <v>10</v>
      </c>
      <c r="EX102" s="269">
        <v>0</v>
      </c>
      <c r="EY102" s="269">
        <v>0</v>
      </c>
      <c r="EZ102" s="269">
        <v>0</v>
      </c>
      <c r="FA102" s="269">
        <v>0</v>
      </c>
      <c r="FB102" s="215" t="s">
        <v>10</v>
      </c>
      <c r="FC102" s="215" t="s">
        <v>10</v>
      </c>
      <c r="FD102" s="209" t="s">
        <v>257</v>
      </c>
      <c r="FE102" s="210">
        <v>4111</v>
      </c>
      <c r="FF102" s="205" t="s">
        <v>264</v>
      </c>
      <c r="FG102" s="257">
        <v>0</v>
      </c>
      <c r="FH102" s="215" t="s">
        <v>10</v>
      </c>
      <c r="FI102" s="215" t="s">
        <v>10</v>
      </c>
      <c r="FJ102" s="215" t="s">
        <v>10</v>
      </c>
      <c r="FK102" s="215" t="s">
        <v>10</v>
      </c>
      <c r="FL102" s="215" t="s">
        <v>10</v>
      </c>
      <c r="FM102" s="258">
        <v>0</v>
      </c>
      <c r="FN102" s="215" t="s">
        <v>10</v>
      </c>
      <c r="FO102" s="269">
        <v>0</v>
      </c>
      <c r="FP102" s="259">
        <v>0</v>
      </c>
      <c r="FQ102" s="215" t="s">
        <v>10</v>
      </c>
      <c r="FR102" s="215" t="s">
        <v>10</v>
      </c>
      <c r="FS102" s="209" t="s">
        <v>257</v>
      </c>
      <c r="FT102" s="210">
        <v>4111</v>
      </c>
      <c r="FU102" s="205" t="s">
        <v>264</v>
      </c>
      <c r="FV102" s="257">
        <v>0</v>
      </c>
      <c r="FW102" s="215" t="s">
        <v>10</v>
      </c>
      <c r="FX102" s="215" t="s">
        <v>10</v>
      </c>
      <c r="FY102" s="215" t="s">
        <v>10</v>
      </c>
      <c r="FZ102" s="215" t="s">
        <v>10</v>
      </c>
      <c r="GA102" s="215" t="s">
        <v>10</v>
      </c>
      <c r="GB102" s="258">
        <v>0</v>
      </c>
      <c r="GC102" s="259">
        <v>0</v>
      </c>
      <c r="GD102" s="259">
        <v>0</v>
      </c>
      <c r="GE102" s="215" t="s">
        <v>10</v>
      </c>
      <c r="GF102" s="215" t="s">
        <v>10</v>
      </c>
    </row>
    <row r="103" spans="1:188" ht="24">
      <c r="A103" s="209" t="s">
        <v>258</v>
      </c>
      <c r="B103" s="210">
        <v>4112</v>
      </c>
      <c r="C103" s="205" t="s">
        <v>265</v>
      </c>
      <c r="D103" s="269">
        <v>0</v>
      </c>
      <c r="E103" s="215" t="s">
        <v>10</v>
      </c>
      <c r="F103" s="215" t="s">
        <v>10</v>
      </c>
      <c r="G103" s="215" t="s">
        <v>10</v>
      </c>
      <c r="H103" s="215" t="s">
        <v>10</v>
      </c>
      <c r="I103" s="215" t="s">
        <v>10</v>
      </c>
      <c r="J103" s="269">
        <v>0</v>
      </c>
      <c r="K103" s="269">
        <v>0</v>
      </c>
      <c r="L103" s="269">
        <v>0</v>
      </c>
      <c r="M103" s="269">
        <f t="shared" si="6"/>
        <v>0</v>
      </c>
      <c r="N103" s="215" t="s">
        <v>10</v>
      </c>
      <c r="O103" s="215" t="s">
        <v>10</v>
      </c>
      <c r="P103" s="127" t="e">
        <f>#REF!+#REF!</f>
        <v>#REF!</v>
      </c>
      <c r="Q103" s="127"/>
      <c r="R103" s="209" t="s">
        <v>258</v>
      </c>
      <c r="S103" s="210">
        <v>4112</v>
      </c>
      <c r="T103" s="205" t="s">
        <v>265</v>
      </c>
      <c r="U103" s="269">
        <v>0</v>
      </c>
      <c r="V103" s="215" t="s">
        <v>10</v>
      </c>
      <c r="W103" s="215" t="s">
        <v>10</v>
      </c>
      <c r="X103" s="215" t="s">
        <v>10</v>
      </c>
      <c r="Y103" s="215" t="s">
        <v>10</v>
      </c>
      <c r="Z103" s="215" t="s">
        <v>10</v>
      </c>
      <c r="AA103" s="269">
        <v>0</v>
      </c>
      <c r="AB103" s="269">
        <v>0</v>
      </c>
      <c r="AC103" s="269">
        <v>0</v>
      </c>
      <c r="AD103" s="269">
        <v>0</v>
      </c>
      <c r="AE103" s="215" t="s">
        <v>10</v>
      </c>
      <c r="AF103" s="215" t="s">
        <v>10</v>
      </c>
      <c r="AG103" s="127" t="e">
        <f>#REF!+#REF!</f>
        <v>#REF!</v>
      </c>
      <c r="AH103" s="209" t="s">
        <v>258</v>
      </c>
      <c r="AI103" s="210">
        <v>4112</v>
      </c>
      <c r="AJ103" s="205" t="s">
        <v>265</v>
      </c>
      <c r="AK103" s="269">
        <v>0</v>
      </c>
      <c r="AL103" s="215" t="s">
        <v>10</v>
      </c>
      <c r="AM103" s="215" t="s">
        <v>10</v>
      </c>
      <c r="AN103" s="215" t="s">
        <v>10</v>
      </c>
      <c r="AO103" s="215" t="s">
        <v>10</v>
      </c>
      <c r="AP103" s="215" t="s">
        <v>10</v>
      </c>
      <c r="AQ103" s="269">
        <v>0</v>
      </c>
      <c r="AR103" s="269">
        <v>0</v>
      </c>
      <c r="AS103" s="269">
        <v>0</v>
      </c>
      <c r="AT103" s="269">
        <v>0</v>
      </c>
      <c r="AU103" s="215" t="s">
        <v>10</v>
      </c>
      <c r="AV103" s="215" t="s">
        <v>10</v>
      </c>
      <c r="AW103" s="127" t="e">
        <f>#REF!+#REF!</f>
        <v>#REF!</v>
      </c>
      <c r="AX103" s="209" t="s">
        <v>258</v>
      </c>
      <c r="AY103" s="210">
        <v>4112</v>
      </c>
      <c r="AZ103" s="205" t="s">
        <v>265</v>
      </c>
      <c r="BA103" s="269">
        <v>0</v>
      </c>
      <c r="BB103" s="215" t="s">
        <v>10</v>
      </c>
      <c r="BC103" s="215" t="s">
        <v>10</v>
      </c>
      <c r="BD103" s="215" t="s">
        <v>10</v>
      </c>
      <c r="BE103" s="215" t="s">
        <v>10</v>
      </c>
      <c r="BF103" s="215" t="s">
        <v>10</v>
      </c>
      <c r="BG103" s="269">
        <v>0</v>
      </c>
      <c r="BH103" s="269">
        <v>0</v>
      </c>
      <c r="BI103" s="269">
        <v>0</v>
      </c>
      <c r="BJ103" s="269">
        <v>0</v>
      </c>
      <c r="BK103" s="215" t="s">
        <v>10</v>
      </c>
      <c r="BL103" s="215" t="s">
        <v>10</v>
      </c>
      <c r="BM103" s="127" t="e">
        <f>#REF!+#REF!</f>
        <v>#REF!</v>
      </c>
      <c r="BN103" s="209" t="s">
        <v>258</v>
      </c>
      <c r="BO103" s="210">
        <v>4112</v>
      </c>
      <c r="BP103" s="205" t="s">
        <v>265</v>
      </c>
      <c r="BQ103" s="269">
        <v>0</v>
      </c>
      <c r="BR103" s="215" t="s">
        <v>10</v>
      </c>
      <c r="BS103" s="215" t="s">
        <v>10</v>
      </c>
      <c r="BT103" s="215" t="s">
        <v>10</v>
      </c>
      <c r="BU103" s="215" t="s">
        <v>10</v>
      </c>
      <c r="BV103" s="215" t="s">
        <v>10</v>
      </c>
      <c r="BW103" s="269">
        <v>0</v>
      </c>
      <c r="BX103" s="269">
        <v>0</v>
      </c>
      <c r="BY103" s="269">
        <v>0</v>
      </c>
      <c r="BZ103" s="269">
        <v>0</v>
      </c>
      <c r="CA103" s="215" t="s">
        <v>10</v>
      </c>
      <c r="CB103" s="215" t="s">
        <v>10</v>
      </c>
      <c r="CC103" s="127" t="e">
        <f>#REF!+#REF!</f>
        <v>#REF!</v>
      </c>
      <c r="CD103" s="209" t="s">
        <v>258</v>
      </c>
      <c r="CE103" s="210">
        <v>4112</v>
      </c>
      <c r="CF103" s="205" t="s">
        <v>265</v>
      </c>
      <c r="CG103" s="269">
        <v>0</v>
      </c>
      <c r="CH103" s="215" t="s">
        <v>10</v>
      </c>
      <c r="CI103" s="215" t="s">
        <v>10</v>
      </c>
      <c r="CJ103" s="215" t="s">
        <v>10</v>
      </c>
      <c r="CK103" s="215" t="s">
        <v>10</v>
      </c>
      <c r="CL103" s="215" t="s">
        <v>10</v>
      </c>
      <c r="CM103" s="269">
        <v>0</v>
      </c>
      <c r="CN103" s="269">
        <v>0</v>
      </c>
      <c r="CO103" s="269">
        <v>0</v>
      </c>
      <c r="CP103" s="269">
        <v>0</v>
      </c>
      <c r="CQ103" s="215" t="s">
        <v>10</v>
      </c>
      <c r="CR103" s="215" t="s">
        <v>10</v>
      </c>
      <c r="CS103" s="127" t="e">
        <f>#REF!+#REF!</f>
        <v>#REF!</v>
      </c>
      <c r="CT103" s="209" t="s">
        <v>258</v>
      </c>
      <c r="CU103" s="210">
        <v>4112</v>
      </c>
      <c r="CV103" s="205" t="s">
        <v>265</v>
      </c>
      <c r="CW103" s="269">
        <v>0</v>
      </c>
      <c r="CX103" s="215" t="s">
        <v>10</v>
      </c>
      <c r="CY103" s="215" t="s">
        <v>10</v>
      </c>
      <c r="CZ103" s="215" t="s">
        <v>10</v>
      </c>
      <c r="DA103" s="215" t="s">
        <v>10</v>
      </c>
      <c r="DB103" s="215" t="s">
        <v>10</v>
      </c>
      <c r="DC103" s="269">
        <v>0</v>
      </c>
      <c r="DD103" s="269">
        <v>0</v>
      </c>
      <c r="DE103" s="269">
        <v>0</v>
      </c>
      <c r="DF103" s="269">
        <v>0</v>
      </c>
      <c r="DG103" s="215" t="s">
        <v>10</v>
      </c>
      <c r="DH103" s="215" t="s">
        <v>10</v>
      </c>
      <c r="DI103" s="127" t="e">
        <f>#REF!+#REF!</f>
        <v>#REF!</v>
      </c>
      <c r="DJ103" s="209" t="s">
        <v>258</v>
      </c>
      <c r="DK103" s="210">
        <v>4112</v>
      </c>
      <c r="DL103" s="205" t="s">
        <v>265</v>
      </c>
      <c r="DM103" s="269">
        <v>0</v>
      </c>
      <c r="DN103" s="215" t="s">
        <v>10</v>
      </c>
      <c r="DO103" s="215" t="s">
        <v>10</v>
      </c>
      <c r="DP103" s="215" t="s">
        <v>10</v>
      </c>
      <c r="DQ103" s="215" t="s">
        <v>10</v>
      </c>
      <c r="DR103" s="215" t="s">
        <v>10</v>
      </c>
      <c r="DS103" s="269">
        <v>0</v>
      </c>
      <c r="DT103" s="269">
        <v>0</v>
      </c>
      <c r="DU103" s="269">
        <v>0</v>
      </c>
      <c r="DV103" s="269">
        <v>0</v>
      </c>
      <c r="DW103" s="215" t="s">
        <v>10</v>
      </c>
      <c r="DX103" s="215" t="s">
        <v>10</v>
      </c>
      <c r="DY103" s="139" t="e">
        <f>#REF!+#REF!</f>
        <v>#REF!</v>
      </c>
      <c r="DZ103" s="209" t="s">
        <v>258</v>
      </c>
      <c r="EA103" s="210">
        <v>4112</v>
      </c>
      <c r="EB103" s="205" t="s">
        <v>265</v>
      </c>
      <c r="EC103" s="269">
        <v>0</v>
      </c>
      <c r="ED103" s="215" t="s">
        <v>10</v>
      </c>
      <c r="EE103" s="215" t="s">
        <v>10</v>
      </c>
      <c r="EF103" s="215" t="s">
        <v>10</v>
      </c>
      <c r="EG103" s="215" t="s">
        <v>10</v>
      </c>
      <c r="EH103" s="215" t="s">
        <v>10</v>
      </c>
      <c r="EI103" s="269">
        <v>0</v>
      </c>
      <c r="EJ103" s="269">
        <v>0</v>
      </c>
      <c r="EK103" s="269">
        <v>0</v>
      </c>
      <c r="EL103" s="269">
        <v>0</v>
      </c>
      <c r="EM103" s="215" t="s">
        <v>10</v>
      </c>
      <c r="EN103" s="215" t="s">
        <v>10</v>
      </c>
      <c r="EO103" s="209" t="s">
        <v>258</v>
      </c>
      <c r="EP103" s="210">
        <v>4112</v>
      </c>
      <c r="EQ103" s="205" t="s">
        <v>265</v>
      </c>
      <c r="ER103" s="269">
        <v>0</v>
      </c>
      <c r="ES103" s="215" t="s">
        <v>10</v>
      </c>
      <c r="ET103" s="215" t="s">
        <v>10</v>
      </c>
      <c r="EU103" s="215" t="s">
        <v>10</v>
      </c>
      <c r="EV103" s="215" t="s">
        <v>10</v>
      </c>
      <c r="EW103" s="215" t="s">
        <v>10</v>
      </c>
      <c r="EX103" s="269">
        <v>0</v>
      </c>
      <c r="EY103" s="269">
        <v>0</v>
      </c>
      <c r="EZ103" s="269">
        <v>0</v>
      </c>
      <c r="FA103" s="269">
        <v>0</v>
      </c>
      <c r="FB103" s="215" t="s">
        <v>10</v>
      </c>
      <c r="FC103" s="215" t="s">
        <v>10</v>
      </c>
      <c r="FD103" s="209" t="s">
        <v>258</v>
      </c>
      <c r="FE103" s="210">
        <v>4112</v>
      </c>
      <c r="FF103" s="205" t="s">
        <v>265</v>
      </c>
      <c r="FG103" s="257">
        <v>0</v>
      </c>
      <c r="FH103" s="215" t="s">
        <v>10</v>
      </c>
      <c r="FI103" s="215" t="s">
        <v>10</v>
      </c>
      <c r="FJ103" s="215" t="s">
        <v>10</v>
      </c>
      <c r="FK103" s="215" t="s">
        <v>10</v>
      </c>
      <c r="FL103" s="215" t="s">
        <v>10</v>
      </c>
      <c r="FM103" s="258">
        <v>0</v>
      </c>
      <c r="FN103" s="215" t="s">
        <v>10</v>
      </c>
      <c r="FO103" s="269">
        <v>0</v>
      </c>
      <c r="FP103" s="259">
        <v>0</v>
      </c>
      <c r="FQ103" s="215" t="s">
        <v>10</v>
      </c>
      <c r="FR103" s="215" t="s">
        <v>10</v>
      </c>
      <c r="FS103" s="209" t="s">
        <v>258</v>
      </c>
      <c r="FT103" s="210">
        <v>4112</v>
      </c>
      <c r="FU103" s="205" t="s">
        <v>265</v>
      </c>
      <c r="FV103" s="257">
        <v>0</v>
      </c>
      <c r="FW103" s="215" t="s">
        <v>10</v>
      </c>
      <c r="FX103" s="215" t="s">
        <v>10</v>
      </c>
      <c r="FY103" s="215" t="s">
        <v>10</v>
      </c>
      <c r="FZ103" s="215" t="s">
        <v>10</v>
      </c>
      <c r="GA103" s="215" t="s">
        <v>10</v>
      </c>
      <c r="GB103" s="258">
        <v>0</v>
      </c>
      <c r="GC103" s="259">
        <v>0</v>
      </c>
      <c r="GD103" s="259">
        <v>0</v>
      </c>
      <c r="GE103" s="215" t="s">
        <v>10</v>
      </c>
      <c r="GF103" s="215" t="s">
        <v>10</v>
      </c>
    </row>
    <row r="104" spans="1:188" ht="16.5">
      <c r="A104" s="209" t="s">
        <v>259</v>
      </c>
      <c r="B104" s="210">
        <v>4113</v>
      </c>
      <c r="C104" s="205" t="s">
        <v>266</v>
      </c>
      <c r="D104" s="269">
        <v>0</v>
      </c>
      <c r="E104" s="215" t="s">
        <v>10</v>
      </c>
      <c r="F104" s="215" t="s">
        <v>10</v>
      </c>
      <c r="G104" s="215" t="s">
        <v>10</v>
      </c>
      <c r="H104" s="215" t="s">
        <v>10</v>
      </c>
      <c r="I104" s="215" t="s">
        <v>10</v>
      </c>
      <c r="J104" s="269">
        <v>0</v>
      </c>
      <c r="K104" s="269">
        <v>0</v>
      </c>
      <c r="L104" s="269">
        <v>0</v>
      </c>
      <c r="M104" s="269">
        <f t="shared" si="6"/>
        <v>0</v>
      </c>
      <c r="N104" s="215" t="s">
        <v>10</v>
      </c>
      <c r="O104" s="215" t="s">
        <v>10</v>
      </c>
      <c r="P104" s="127" t="e">
        <f>#REF!+#REF!</f>
        <v>#REF!</v>
      </c>
      <c r="Q104" s="127"/>
      <c r="R104" s="209" t="s">
        <v>259</v>
      </c>
      <c r="S104" s="210">
        <v>4113</v>
      </c>
      <c r="T104" s="205" t="s">
        <v>266</v>
      </c>
      <c r="U104" s="269">
        <v>0</v>
      </c>
      <c r="V104" s="215" t="s">
        <v>10</v>
      </c>
      <c r="W104" s="215" t="s">
        <v>10</v>
      </c>
      <c r="X104" s="215" t="s">
        <v>10</v>
      </c>
      <c r="Y104" s="215" t="s">
        <v>10</v>
      </c>
      <c r="Z104" s="215" t="s">
        <v>10</v>
      </c>
      <c r="AA104" s="269">
        <v>0</v>
      </c>
      <c r="AB104" s="269">
        <v>0</v>
      </c>
      <c r="AC104" s="269">
        <v>0</v>
      </c>
      <c r="AD104" s="269">
        <v>0</v>
      </c>
      <c r="AE104" s="215" t="s">
        <v>10</v>
      </c>
      <c r="AF104" s="215" t="s">
        <v>10</v>
      </c>
      <c r="AG104" s="127" t="e">
        <f>#REF!+#REF!</f>
        <v>#REF!</v>
      </c>
      <c r="AH104" s="209" t="s">
        <v>259</v>
      </c>
      <c r="AI104" s="210">
        <v>4113</v>
      </c>
      <c r="AJ104" s="205" t="s">
        <v>266</v>
      </c>
      <c r="AK104" s="269">
        <v>0</v>
      </c>
      <c r="AL104" s="215" t="s">
        <v>10</v>
      </c>
      <c r="AM104" s="215" t="s">
        <v>10</v>
      </c>
      <c r="AN104" s="215" t="s">
        <v>10</v>
      </c>
      <c r="AO104" s="215" t="s">
        <v>10</v>
      </c>
      <c r="AP104" s="215" t="s">
        <v>10</v>
      </c>
      <c r="AQ104" s="269">
        <v>0</v>
      </c>
      <c r="AR104" s="269">
        <v>0</v>
      </c>
      <c r="AS104" s="269">
        <v>0</v>
      </c>
      <c r="AT104" s="269">
        <v>0</v>
      </c>
      <c r="AU104" s="215" t="s">
        <v>10</v>
      </c>
      <c r="AV104" s="215" t="s">
        <v>10</v>
      </c>
      <c r="AW104" s="127" t="e">
        <f>#REF!+#REF!</f>
        <v>#REF!</v>
      </c>
      <c r="AX104" s="209" t="s">
        <v>259</v>
      </c>
      <c r="AY104" s="210">
        <v>4113</v>
      </c>
      <c r="AZ104" s="205" t="s">
        <v>266</v>
      </c>
      <c r="BA104" s="269">
        <v>0</v>
      </c>
      <c r="BB104" s="215" t="s">
        <v>10</v>
      </c>
      <c r="BC104" s="215" t="s">
        <v>10</v>
      </c>
      <c r="BD104" s="215" t="s">
        <v>10</v>
      </c>
      <c r="BE104" s="215" t="s">
        <v>10</v>
      </c>
      <c r="BF104" s="215" t="s">
        <v>10</v>
      </c>
      <c r="BG104" s="269">
        <v>0</v>
      </c>
      <c r="BH104" s="269">
        <v>0</v>
      </c>
      <c r="BI104" s="269">
        <v>0</v>
      </c>
      <c r="BJ104" s="269">
        <v>0</v>
      </c>
      <c r="BK104" s="215" t="s">
        <v>10</v>
      </c>
      <c r="BL104" s="215" t="s">
        <v>10</v>
      </c>
      <c r="BM104" s="127" t="e">
        <f>#REF!+#REF!</f>
        <v>#REF!</v>
      </c>
      <c r="BN104" s="209" t="s">
        <v>259</v>
      </c>
      <c r="BO104" s="210">
        <v>4113</v>
      </c>
      <c r="BP104" s="205" t="s">
        <v>266</v>
      </c>
      <c r="BQ104" s="269">
        <v>0</v>
      </c>
      <c r="BR104" s="215" t="s">
        <v>10</v>
      </c>
      <c r="BS104" s="215" t="s">
        <v>10</v>
      </c>
      <c r="BT104" s="215" t="s">
        <v>10</v>
      </c>
      <c r="BU104" s="215" t="s">
        <v>10</v>
      </c>
      <c r="BV104" s="215" t="s">
        <v>10</v>
      </c>
      <c r="BW104" s="269">
        <v>0</v>
      </c>
      <c r="BX104" s="269">
        <v>0</v>
      </c>
      <c r="BY104" s="269">
        <v>0</v>
      </c>
      <c r="BZ104" s="269">
        <v>0</v>
      </c>
      <c r="CA104" s="215" t="s">
        <v>10</v>
      </c>
      <c r="CB104" s="215" t="s">
        <v>10</v>
      </c>
      <c r="CC104" s="127" t="e">
        <f>#REF!+#REF!</f>
        <v>#REF!</v>
      </c>
      <c r="CD104" s="209" t="s">
        <v>259</v>
      </c>
      <c r="CE104" s="210">
        <v>4113</v>
      </c>
      <c r="CF104" s="205" t="s">
        <v>266</v>
      </c>
      <c r="CG104" s="269">
        <v>0</v>
      </c>
      <c r="CH104" s="215" t="s">
        <v>10</v>
      </c>
      <c r="CI104" s="215" t="s">
        <v>10</v>
      </c>
      <c r="CJ104" s="215" t="s">
        <v>10</v>
      </c>
      <c r="CK104" s="215" t="s">
        <v>10</v>
      </c>
      <c r="CL104" s="215" t="s">
        <v>10</v>
      </c>
      <c r="CM104" s="269">
        <v>0</v>
      </c>
      <c r="CN104" s="269">
        <v>0</v>
      </c>
      <c r="CO104" s="269">
        <v>0</v>
      </c>
      <c r="CP104" s="269">
        <v>0</v>
      </c>
      <c r="CQ104" s="215" t="s">
        <v>10</v>
      </c>
      <c r="CR104" s="215" t="s">
        <v>10</v>
      </c>
      <c r="CS104" s="127" t="e">
        <f>#REF!+#REF!</f>
        <v>#REF!</v>
      </c>
      <c r="CT104" s="209" t="s">
        <v>259</v>
      </c>
      <c r="CU104" s="210">
        <v>4113</v>
      </c>
      <c r="CV104" s="205" t="s">
        <v>266</v>
      </c>
      <c r="CW104" s="269">
        <v>0</v>
      </c>
      <c r="CX104" s="215" t="s">
        <v>10</v>
      </c>
      <c r="CY104" s="215" t="s">
        <v>10</v>
      </c>
      <c r="CZ104" s="215" t="s">
        <v>10</v>
      </c>
      <c r="DA104" s="215" t="s">
        <v>10</v>
      </c>
      <c r="DB104" s="215" t="s">
        <v>10</v>
      </c>
      <c r="DC104" s="269">
        <v>0</v>
      </c>
      <c r="DD104" s="269">
        <v>0</v>
      </c>
      <c r="DE104" s="269">
        <v>0</v>
      </c>
      <c r="DF104" s="269">
        <v>0</v>
      </c>
      <c r="DG104" s="215" t="s">
        <v>10</v>
      </c>
      <c r="DH104" s="215" t="s">
        <v>10</v>
      </c>
      <c r="DI104" s="127" t="e">
        <f>#REF!+#REF!</f>
        <v>#REF!</v>
      </c>
      <c r="DJ104" s="209" t="s">
        <v>259</v>
      </c>
      <c r="DK104" s="210">
        <v>4113</v>
      </c>
      <c r="DL104" s="205" t="s">
        <v>266</v>
      </c>
      <c r="DM104" s="269">
        <v>0</v>
      </c>
      <c r="DN104" s="215" t="s">
        <v>10</v>
      </c>
      <c r="DO104" s="215" t="s">
        <v>10</v>
      </c>
      <c r="DP104" s="215" t="s">
        <v>10</v>
      </c>
      <c r="DQ104" s="215" t="s">
        <v>10</v>
      </c>
      <c r="DR104" s="215" t="s">
        <v>10</v>
      </c>
      <c r="DS104" s="269">
        <v>0</v>
      </c>
      <c r="DT104" s="269">
        <v>0</v>
      </c>
      <c r="DU104" s="269">
        <v>0</v>
      </c>
      <c r="DV104" s="269">
        <v>0</v>
      </c>
      <c r="DW104" s="215" t="s">
        <v>10</v>
      </c>
      <c r="DX104" s="215" t="s">
        <v>10</v>
      </c>
      <c r="DY104" s="139" t="e">
        <f>#REF!+#REF!</f>
        <v>#REF!</v>
      </c>
      <c r="DZ104" s="209" t="s">
        <v>259</v>
      </c>
      <c r="EA104" s="210">
        <v>4113</v>
      </c>
      <c r="EB104" s="205" t="s">
        <v>266</v>
      </c>
      <c r="EC104" s="269">
        <v>0</v>
      </c>
      <c r="ED104" s="215" t="s">
        <v>10</v>
      </c>
      <c r="EE104" s="215" t="s">
        <v>10</v>
      </c>
      <c r="EF104" s="215" t="s">
        <v>10</v>
      </c>
      <c r="EG104" s="215" t="s">
        <v>10</v>
      </c>
      <c r="EH104" s="215" t="s">
        <v>10</v>
      </c>
      <c r="EI104" s="269">
        <v>0</v>
      </c>
      <c r="EJ104" s="269">
        <v>0</v>
      </c>
      <c r="EK104" s="269">
        <v>0</v>
      </c>
      <c r="EL104" s="269">
        <v>0</v>
      </c>
      <c r="EM104" s="215" t="s">
        <v>10</v>
      </c>
      <c r="EN104" s="215" t="s">
        <v>10</v>
      </c>
      <c r="EO104" s="209" t="s">
        <v>259</v>
      </c>
      <c r="EP104" s="210">
        <v>4113</v>
      </c>
      <c r="EQ104" s="205" t="s">
        <v>266</v>
      </c>
      <c r="ER104" s="269">
        <v>0</v>
      </c>
      <c r="ES104" s="215" t="s">
        <v>10</v>
      </c>
      <c r="ET104" s="215" t="s">
        <v>10</v>
      </c>
      <c r="EU104" s="215" t="s">
        <v>10</v>
      </c>
      <c r="EV104" s="215" t="s">
        <v>10</v>
      </c>
      <c r="EW104" s="215" t="s">
        <v>10</v>
      </c>
      <c r="EX104" s="269">
        <v>0</v>
      </c>
      <c r="EY104" s="269">
        <v>0</v>
      </c>
      <c r="EZ104" s="269">
        <v>0</v>
      </c>
      <c r="FA104" s="269">
        <v>0</v>
      </c>
      <c r="FB104" s="215" t="s">
        <v>10</v>
      </c>
      <c r="FC104" s="215" t="s">
        <v>10</v>
      </c>
      <c r="FD104" s="209" t="s">
        <v>259</v>
      </c>
      <c r="FE104" s="210">
        <v>4113</v>
      </c>
      <c r="FF104" s="205" t="s">
        <v>266</v>
      </c>
      <c r="FG104" s="257">
        <v>0</v>
      </c>
      <c r="FH104" s="215" t="s">
        <v>10</v>
      </c>
      <c r="FI104" s="215" t="s">
        <v>10</v>
      </c>
      <c r="FJ104" s="215" t="s">
        <v>10</v>
      </c>
      <c r="FK104" s="215" t="s">
        <v>10</v>
      </c>
      <c r="FL104" s="215" t="s">
        <v>10</v>
      </c>
      <c r="FM104" s="258">
        <v>0</v>
      </c>
      <c r="FN104" s="215" t="s">
        <v>10</v>
      </c>
      <c r="FO104" s="269">
        <v>0</v>
      </c>
      <c r="FP104" s="259">
        <v>0</v>
      </c>
      <c r="FQ104" s="215" t="s">
        <v>10</v>
      </c>
      <c r="FR104" s="215" t="s">
        <v>10</v>
      </c>
      <c r="FS104" s="209" t="s">
        <v>259</v>
      </c>
      <c r="FT104" s="210">
        <v>4113</v>
      </c>
      <c r="FU104" s="205" t="s">
        <v>266</v>
      </c>
      <c r="FV104" s="257">
        <v>0</v>
      </c>
      <c r="FW104" s="215" t="s">
        <v>10</v>
      </c>
      <c r="FX104" s="215" t="s">
        <v>10</v>
      </c>
      <c r="FY104" s="215" t="s">
        <v>10</v>
      </c>
      <c r="FZ104" s="215" t="s">
        <v>10</v>
      </c>
      <c r="GA104" s="215" t="s">
        <v>10</v>
      </c>
      <c r="GB104" s="258">
        <v>0</v>
      </c>
      <c r="GC104" s="259">
        <v>0</v>
      </c>
      <c r="GD104" s="259">
        <v>0</v>
      </c>
      <c r="GE104" s="215" t="s">
        <v>10</v>
      </c>
      <c r="GF104" s="215" t="s">
        <v>10</v>
      </c>
    </row>
    <row r="105" spans="1:188" ht="16.5" customHeight="1" hidden="1">
      <c r="A105" s="225" t="s">
        <v>285</v>
      </c>
      <c r="B105" s="231">
        <v>4120</v>
      </c>
      <c r="C105" s="232"/>
      <c r="D105" s="275"/>
      <c r="E105" s="233" t="s">
        <v>10</v>
      </c>
      <c r="F105" s="233" t="s">
        <v>10</v>
      </c>
      <c r="G105" s="233" t="s">
        <v>10</v>
      </c>
      <c r="H105" s="233" t="s">
        <v>10</v>
      </c>
      <c r="I105" s="233" t="s">
        <v>10</v>
      </c>
      <c r="J105" s="275"/>
      <c r="K105" s="275"/>
      <c r="L105" s="275"/>
      <c r="M105" s="269">
        <f t="shared" si="6"/>
        <v>0</v>
      </c>
      <c r="N105" s="233" t="s">
        <v>10</v>
      </c>
      <c r="O105" s="233" t="s">
        <v>10</v>
      </c>
      <c r="P105" s="229"/>
      <c r="Q105" s="229"/>
      <c r="R105" s="225" t="s">
        <v>285</v>
      </c>
      <c r="S105" s="231">
        <v>4120</v>
      </c>
      <c r="T105" s="232"/>
      <c r="U105" s="275"/>
      <c r="V105" s="233" t="s">
        <v>10</v>
      </c>
      <c r="W105" s="233" t="s">
        <v>10</v>
      </c>
      <c r="X105" s="233" t="s">
        <v>10</v>
      </c>
      <c r="Y105" s="233" t="s">
        <v>10</v>
      </c>
      <c r="Z105" s="233" t="s">
        <v>10</v>
      </c>
      <c r="AA105" s="275"/>
      <c r="AB105" s="275"/>
      <c r="AC105" s="275"/>
      <c r="AD105" s="275"/>
      <c r="AE105" s="233" t="s">
        <v>10</v>
      </c>
      <c r="AF105" s="233" t="s">
        <v>10</v>
      </c>
      <c r="AG105" s="229"/>
      <c r="AH105" s="225" t="s">
        <v>285</v>
      </c>
      <c r="AI105" s="231">
        <v>4120</v>
      </c>
      <c r="AJ105" s="232"/>
      <c r="AK105" s="275"/>
      <c r="AL105" s="233" t="s">
        <v>10</v>
      </c>
      <c r="AM105" s="233" t="s">
        <v>10</v>
      </c>
      <c r="AN105" s="233" t="s">
        <v>10</v>
      </c>
      <c r="AO105" s="233" t="s">
        <v>10</v>
      </c>
      <c r="AP105" s="233" t="s">
        <v>10</v>
      </c>
      <c r="AQ105" s="275"/>
      <c r="AR105" s="275"/>
      <c r="AS105" s="275"/>
      <c r="AT105" s="275"/>
      <c r="AU105" s="233" t="s">
        <v>10</v>
      </c>
      <c r="AV105" s="233" t="s">
        <v>10</v>
      </c>
      <c r="AW105" s="229"/>
      <c r="AX105" s="225" t="s">
        <v>285</v>
      </c>
      <c r="AY105" s="231">
        <v>4120</v>
      </c>
      <c r="AZ105" s="232"/>
      <c r="BA105" s="275"/>
      <c r="BB105" s="233" t="s">
        <v>10</v>
      </c>
      <c r="BC105" s="233" t="s">
        <v>10</v>
      </c>
      <c r="BD105" s="233" t="s">
        <v>10</v>
      </c>
      <c r="BE105" s="233" t="s">
        <v>10</v>
      </c>
      <c r="BF105" s="233" t="s">
        <v>10</v>
      </c>
      <c r="BG105" s="275"/>
      <c r="BH105" s="275"/>
      <c r="BI105" s="275"/>
      <c r="BJ105" s="275"/>
      <c r="BK105" s="233" t="s">
        <v>10</v>
      </c>
      <c r="BL105" s="233" t="s">
        <v>10</v>
      </c>
      <c r="BM105" s="229"/>
      <c r="BN105" s="225" t="s">
        <v>285</v>
      </c>
      <c r="BO105" s="231">
        <v>4120</v>
      </c>
      <c r="BP105" s="232"/>
      <c r="BQ105" s="275"/>
      <c r="BR105" s="233" t="s">
        <v>10</v>
      </c>
      <c r="BS105" s="233" t="s">
        <v>10</v>
      </c>
      <c r="BT105" s="233" t="s">
        <v>10</v>
      </c>
      <c r="BU105" s="233" t="s">
        <v>10</v>
      </c>
      <c r="BV105" s="233" t="s">
        <v>10</v>
      </c>
      <c r="BW105" s="275"/>
      <c r="BX105" s="275"/>
      <c r="BY105" s="275"/>
      <c r="BZ105" s="275"/>
      <c r="CA105" s="233" t="s">
        <v>10</v>
      </c>
      <c r="CB105" s="233" t="s">
        <v>10</v>
      </c>
      <c r="CC105" s="229"/>
      <c r="CD105" s="225" t="s">
        <v>285</v>
      </c>
      <c r="CE105" s="231">
        <v>4120</v>
      </c>
      <c r="CF105" s="232"/>
      <c r="CG105" s="275"/>
      <c r="CH105" s="233" t="s">
        <v>10</v>
      </c>
      <c r="CI105" s="233" t="s">
        <v>10</v>
      </c>
      <c r="CJ105" s="233" t="s">
        <v>10</v>
      </c>
      <c r="CK105" s="233" t="s">
        <v>10</v>
      </c>
      <c r="CL105" s="233" t="s">
        <v>10</v>
      </c>
      <c r="CM105" s="275"/>
      <c r="CN105" s="275"/>
      <c r="CO105" s="275"/>
      <c r="CP105" s="275"/>
      <c r="CQ105" s="233" t="s">
        <v>10</v>
      </c>
      <c r="CR105" s="233" t="s">
        <v>10</v>
      </c>
      <c r="CS105" s="229"/>
      <c r="CT105" s="225" t="s">
        <v>285</v>
      </c>
      <c r="CU105" s="231">
        <v>4120</v>
      </c>
      <c r="CV105" s="232"/>
      <c r="CW105" s="275"/>
      <c r="CX105" s="233" t="s">
        <v>10</v>
      </c>
      <c r="CY105" s="233" t="s">
        <v>10</v>
      </c>
      <c r="CZ105" s="233" t="s">
        <v>10</v>
      </c>
      <c r="DA105" s="233" t="s">
        <v>10</v>
      </c>
      <c r="DB105" s="233" t="s">
        <v>10</v>
      </c>
      <c r="DC105" s="275"/>
      <c r="DD105" s="275"/>
      <c r="DE105" s="275"/>
      <c r="DF105" s="275"/>
      <c r="DG105" s="233" t="s">
        <v>10</v>
      </c>
      <c r="DH105" s="233" t="s">
        <v>10</v>
      </c>
      <c r="DI105" s="229"/>
      <c r="DJ105" s="225" t="s">
        <v>285</v>
      </c>
      <c r="DK105" s="231">
        <v>4120</v>
      </c>
      <c r="DL105" s="232"/>
      <c r="DM105" s="275"/>
      <c r="DN105" s="233" t="s">
        <v>10</v>
      </c>
      <c r="DO105" s="233" t="s">
        <v>10</v>
      </c>
      <c r="DP105" s="233" t="s">
        <v>10</v>
      </c>
      <c r="DQ105" s="233" t="s">
        <v>10</v>
      </c>
      <c r="DR105" s="233" t="s">
        <v>10</v>
      </c>
      <c r="DS105" s="275"/>
      <c r="DT105" s="275"/>
      <c r="DU105" s="275"/>
      <c r="DV105" s="275"/>
      <c r="DW105" s="233" t="s">
        <v>10</v>
      </c>
      <c r="DX105" s="233" t="s">
        <v>10</v>
      </c>
      <c r="DY105" s="230"/>
      <c r="DZ105" s="225" t="s">
        <v>285</v>
      </c>
      <c r="EA105" s="231">
        <v>4120</v>
      </c>
      <c r="EB105" s="232"/>
      <c r="EC105" s="275"/>
      <c r="ED105" s="233" t="s">
        <v>10</v>
      </c>
      <c r="EE105" s="233" t="s">
        <v>10</v>
      </c>
      <c r="EF105" s="233" t="s">
        <v>10</v>
      </c>
      <c r="EG105" s="233" t="s">
        <v>10</v>
      </c>
      <c r="EH105" s="233" t="s">
        <v>10</v>
      </c>
      <c r="EI105" s="275"/>
      <c r="EJ105" s="275"/>
      <c r="EK105" s="275"/>
      <c r="EL105" s="275"/>
      <c r="EM105" s="233" t="s">
        <v>10</v>
      </c>
      <c r="EN105" s="233" t="s">
        <v>10</v>
      </c>
      <c r="EO105" s="225" t="s">
        <v>285</v>
      </c>
      <c r="EP105" s="231">
        <v>4120</v>
      </c>
      <c r="EQ105" s="232"/>
      <c r="ER105" s="275"/>
      <c r="ES105" s="233" t="s">
        <v>10</v>
      </c>
      <c r="ET105" s="233" t="s">
        <v>10</v>
      </c>
      <c r="EU105" s="233" t="s">
        <v>10</v>
      </c>
      <c r="EV105" s="233" t="s">
        <v>10</v>
      </c>
      <c r="EW105" s="233" t="s">
        <v>10</v>
      </c>
      <c r="EX105" s="275"/>
      <c r="EY105" s="275"/>
      <c r="EZ105" s="275"/>
      <c r="FA105" s="275"/>
      <c r="FB105" s="233" t="s">
        <v>10</v>
      </c>
      <c r="FC105" s="233" t="s">
        <v>10</v>
      </c>
      <c r="FD105" s="225" t="s">
        <v>285</v>
      </c>
      <c r="FE105" s="231">
        <v>4120</v>
      </c>
      <c r="FF105" s="232"/>
      <c r="FG105" s="257">
        <v>0</v>
      </c>
      <c r="FH105" s="233" t="s">
        <v>10</v>
      </c>
      <c r="FI105" s="233" t="s">
        <v>10</v>
      </c>
      <c r="FJ105" s="233" t="s">
        <v>10</v>
      </c>
      <c r="FK105" s="233" t="s">
        <v>10</v>
      </c>
      <c r="FL105" s="233" t="s">
        <v>10</v>
      </c>
      <c r="FM105" s="258">
        <v>0</v>
      </c>
      <c r="FN105" s="233" t="s">
        <v>10</v>
      </c>
      <c r="FO105" s="275"/>
      <c r="FP105" s="259">
        <v>0</v>
      </c>
      <c r="FQ105" s="233" t="s">
        <v>10</v>
      </c>
      <c r="FR105" s="233" t="s">
        <v>10</v>
      </c>
      <c r="FS105" s="225" t="s">
        <v>285</v>
      </c>
      <c r="FT105" s="231">
        <v>4120</v>
      </c>
      <c r="FU105" s="232"/>
      <c r="FV105" s="257">
        <v>0</v>
      </c>
      <c r="FW105" s="233" t="s">
        <v>10</v>
      </c>
      <c r="FX105" s="233" t="s">
        <v>10</v>
      </c>
      <c r="FY105" s="233" t="s">
        <v>10</v>
      </c>
      <c r="FZ105" s="233" t="s">
        <v>10</v>
      </c>
      <c r="GA105" s="233" t="s">
        <v>10</v>
      </c>
      <c r="GB105" s="258">
        <v>0</v>
      </c>
      <c r="GC105" s="259">
        <v>0</v>
      </c>
      <c r="GD105" s="259">
        <v>0</v>
      </c>
      <c r="GE105" s="233" t="s">
        <v>10</v>
      </c>
      <c r="GF105" s="233" t="s">
        <v>10</v>
      </c>
    </row>
    <row r="106" spans="1:188" ht="27.75" customHeight="1" hidden="1">
      <c r="A106" s="234" t="s">
        <v>286</v>
      </c>
      <c r="B106" s="226">
        <v>4121</v>
      </c>
      <c r="C106" s="227"/>
      <c r="D106" s="276"/>
      <c r="E106" s="228" t="s">
        <v>10</v>
      </c>
      <c r="F106" s="228" t="s">
        <v>10</v>
      </c>
      <c r="G106" s="228" t="s">
        <v>10</v>
      </c>
      <c r="H106" s="228" t="s">
        <v>10</v>
      </c>
      <c r="I106" s="228" t="s">
        <v>10</v>
      </c>
      <c r="J106" s="276"/>
      <c r="K106" s="276"/>
      <c r="L106" s="276"/>
      <c r="M106" s="269">
        <f t="shared" si="6"/>
        <v>0</v>
      </c>
      <c r="N106" s="228" t="s">
        <v>10</v>
      </c>
      <c r="O106" s="228" t="s">
        <v>10</v>
      </c>
      <c r="P106" s="229"/>
      <c r="Q106" s="229"/>
      <c r="R106" s="234" t="s">
        <v>286</v>
      </c>
      <c r="S106" s="226">
        <v>4121</v>
      </c>
      <c r="T106" s="227"/>
      <c r="U106" s="276"/>
      <c r="V106" s="228" t="s">
        <v>10</v>
      </c>
      <c r="W106" s="228" t="s">
        <v>10</v>
      </c>
      <c r="X106" s="228" t="s">
        <v>10</v>
      </c>
      <c r="Y106" s="228" t="s">
        <v>10</v>
      </c>
      <c r="Z106" s="228" t="s">
        <v>10</v>
      </c>
      <c r="AA106" s="276"/>
      <c r="AB106" s="276"/>
      <c r="AC106" s="276"/>
      <c r="AD106" s="276"/>
      <c r="AE106" s="228" t="s">
        <v>10</v>
      </c>
      <c r="AF106" s="228" t="s">
        <v>10</v>
      </c>
      <c r="AG106" s="229"/>
      <c r="AH106" s="234" t="s">
        <v>286</v>
      </c>
      <c r="AI106" s="226">
        <v>4121</v>
      </c>
      <c r="AJ106" s="227"/>
      <c r="AK106" s="276"/>
      <c r="AL106" s="228" t="s">
        <v>10</v>
      </c>
      <c r="AM106" s="228" t="s">
        <v>10</v>
      </c>
      <c r="AN106" s="228" t="s">
        <v>10</v>
      </c>
      <c r="AO106" s="228" t="s">
        <v>10</v>
      </c>
      <c r="AP106" s="228" t="s">
        <v>10</v>
      </c>
      <c r="AQ106" s="276"/>
      <c r="AR106" s="276"/>
      <c r="AS106" s="276"/>
      <c r="AT106" s="276"/>
      <c r="AU106" s="228" t="s">
        <v>10</v>
      </c>
      <c r="AV106" s="228" t="s">
        <v>10</v>
      </c>
      <c r="AW106" s="229"/>
      <c r="AX106" s="234" t="s">
        <v>286</v>
      </c>
      <c r="AY106" s="226">
        <v>4121</v>
      </c>
      <c r="AZ106" s="227"/>
      <c r="BA106" s="276"/>
      <c r="BB106" s="228" t="s">
        <v>10</v>
      </c>
      <c r="BC106" s="228" t="s">
        <v>10</v>
      </c>
      <c r="BD106" s="228" t="s">
        <v>10</v>
      </c>
      <c r="BE106" s="228" t="s">
        <v>10</v>
      </c>
      <c r="BF106" s="228" t="s">
        <v>10</v>
      </c>
      <c r="BG106" s="276"/>
      <c r="BH106" s="276"/>
      <c r="BI106" s="276"/>
      <c r="BJ106" s="276"/>
      <c r="BK106" s="228" t="s">
        <v>10</v>
      </c>
      <c r="BL106" s="228" t="s">
        <v>10</v>
      </c>
      <c r="BM106" s="229"/>
      <c r="BN106" s="234" t="s">
        <v>286</v>
      </c>
      <c r="BO106" s="226">
        <v>4121</v>
      </c>
      <c r="BP106" s="227"/>
      <c r="BQ106" s="276"/>
      <c r="BR106" s="228" t="s">
        <v>10</v>
      </c>
      <c r="BS106" s="228" t="s">
        <v>10</v>
      </c>
      <c r="BT106" s="228" t="s">
        <v>10</v>
      </c>
      <c r="BU106" s="228" t="s">
        <v>10</v>
      </c>
      <c r="BV106" s="228" t="s">
        <v>10</v>
      </c>
      <c r="BW106" s="276"/>
      <c r="BX106" s="276"/>
      <c r="BY106" s="276"/>
      <c r="BZ106" s="276"/>
      <c r="CA106" s="228" t="s">
        <v>10</v>
      </c>
      <c r="CB106" s="228" t="s">
        <v>10</v>
      </c>
      <c r="CC106" s="229"/>
      <c r="CD106" s="234" t="s">
        <v>286</v>
      </c>
      <c r="CE106" s="226">
        <v>4121</v>
      </c>
      <c r="CF106" s="227"/>
      <c r="CG106" s="276"/>
      <c r="CH106" s="228" t="s">
        <v>10</v>
      </c>
      <c r="CI106" s="228" t="s">
        <v>10</v>
      </c>
      <c r="CJ106" s="228" t="s">
        <v>10</v>
      </c>
      <c r="CK106" s="228" t="s">
        <v>10</v>
      </c>
      <c r="CL106" s="228" t="s">
        <v>10</v>
      </c>
      <c r="CM106" s="276"/>
      <c r="CN106" s="276"/>
      <c r="CO106" s="276"/>
      <c r="CP106" s="276"/>
      <c r="CQ106" s="228" t="s">
        <v>10</v>
      </c>
      <c r="CR106" s="228" t="s">
        <v>10</v>
      </c>
      <c r="CS106" s="229"/>
      <c r="CT106" s="234" t="s">
        <v>286</v>
      </c>
      <c r="CU106" s="226">
        <v>4121</v>
      </c>
      <c r="CV106" s="227"/>
      <c r="CW106" s="276"/>
      <c r="CX106" s="228" t="s">
        <v>10</v>
      </c>
      <c r="CY106" s="228" t="s">
        <v>10</v>
      </c>
      <c r="CZ106" s="228" t="s">
        <v>10</v>
      </c>
      <c r="DA106" s="228" t="s">
        <v>10</v>
      </c>
      <c r="DB106" s="228" t="s">
        <v>10</v>
      </c>
      <c r="DC106" s="276"/>
      <c r="DD106" s="276"/>
      <c r="DE106" s="276"/>
      <c r="DF106" s="276"/>
      <c r="DG106" s="228" t="s">
        <v>10</v>
      </c>
      <c r="DH106" s="228" t="s">
        <v>10</v>
      </c>
      <c r="DI106" s="229"/>
      <c r="DJ106" s="234" t="s">
        <v>286</v>
      </c>
      <c r="DK106" s="226">
        <v>4121</v>
      </c>
      <c r="DL106" s="227"/>
      <c r="DM106" s="276"/>
      <c r="DN106" s="228" t="s">
        <v>10</v>
      </c>
      <c r="DO106" s="228" t="s">
        <v>10</v>
      </c>
      <c r="DP106" s="228" t="s">
        <v>10</v>
      </c>
      <c r="DQ106" s="228" t="s">
        <v>10</v>
      </c>
      <c r="DR106" s="228" t="s">
        <v>10</v>
      </c>
      <c r="DS106" s="276"/>
      <c r="DT106" s="276"/>
      <c r="DU106" s="276"/>
      <c r="DV106" s="276"/>
      <c r="DW106" s="228" t="s">
        <v>10</v>
      </c>
      <c r="DX106" s="228" t="s">
        <v>10</v>
      </c>
      <c r="DY106" s="230"/>
      <c r="DZ106" s="234" t="s">
        <v>286</v>
      </c>
      <c r="EA106" s="226">
        <v>4121</v>
      </c>
      <c r="EB106" s="227"/>
      <c r="EC106" s="276"/>
      <c r="ED106" s="228" t="s">
        <v>10</v>
      </c>
      <c r="EE106" s="228" t="s">
        <v>10</v>
      </c>
      <c r="EF106" s="228" t="s">
        <v>10</v>
      </c>
      <c r="EG106" s="228" t="s">
        <v>10</v>
      </c>
      <c r="EH106" s="228" t="s">
        <v>10</v>
      </c>
      <c r="EI106" s="276"/>
      <c r="EJ106" s="276"/>
      <c r="EK106" s="276"/>
      <c r="EL106" s="276"/>
      <c r="EM106" s="228" t="s">
        <v>10</v>
      </c>
      <c r="EN106" s="228" t="s">
        <v>10</v>
      </c>
      <c r="EO106" s="234" t="s">
        <v>286</v>
      </c>
      <c r="EP106" s="226">
        <v>4121</v>
      </c>
      <c r="EQ106" s="227"/>
      <c r="ER106" s="276"/>
      <c r="ES106" s="228" t="s">
        <v>10</v>
      </c>
      <c r="ET106" s="228" t="s">
        <v>10</v>
      </c>
      <c r="EU106" s="228" t="s">
        <v>10</v>
      </c>
      <c r="EV106" s="228" t="s">
        <v>10</v>
      </c>
      <c r="EW106" s="228" t="s">
        <v>10</v>
      </c>
      <c r="EX106" s="276"/>
      <c r="EY106" s="276"/>
      <c r="EZ106" s="276"/>
      <c r="FA106" s="276"/>
      <c r="FB106" s="228" t="s">
        <v>10</v>
      </c>
      <c r="FC106" s="228" t="s">
        <v>10</v>
      </c>
      <c r="FD106" s="234" t="s">
        <v>286</v>
      </c>
      <c r="FE106" s="226">
        <v>4121</v>
      </c>
      <c r="FF106" s="227"/>
      <c r="FG106" s="257">
        <v>0</v>
      </c>
      <c r="FH106" s="228" t="s">
        <v>10</v>
      </c>
      <c r="FI106" s="228" t="s">
        <v>10</v>
      </c>
      <c r="FJ106" s="228" t="s">
        <v>10</v>
      </c>
      <c r="FK106" s="228" t="s">
        <v>10</v>
      </c>
      <c r="FL106" s="228" t="s">
        <v>10</v>
      </c>
      <c r="FM106" s="258">
        <v>0</v>
      </c>
      <c r="FN106" s="228" t="s">
        <v>10</v>
      </c>
      <c r="FO106" s="276"/>
      <c r="FP106" s="259">
        <v>0</v>
      </c>
      <c r="FQ106" s="228" t="s">
        <v>10</v>
      </c>
      <c r="FR106" s="228" t="s">
        <v>10</v>
      </c>
      <c r="FS106" s="234" t="s">
        <v>286</v>
      </c>
      <c r="FT106" s="226">
        <v>4121</v>
      </c>
      <c r="FU106" s="227"/>
      <c r="FV106" s="257">
        <v>0</v>
      </c>
      <c r="FW106" s="228" t="s">
        <v>10</v>
      </c>
      <c r="FX106" s="228" t="s">
        <v>10</v>
      </c>
      <c r="FY106" s="228" t="s">
        <v>10</v>
      </c>
      <c r="FZ106" s="228" t="s">
        <v>10</v>
      </c>
      <c r="GA106" s="228" t="s">
        <v>10</v>
      </c>
      <c r="GB106" s="258">
        <v>0</v>
      </c>
      <c r="GC106" s="259">
        <v>0</v>
      </c>
      <c r="GD106" s="259">
        <v>0</v>
      </c>
      <c r="GE106" s="228" t="s">
        <v>10</v>
      </c>
      <c r="GF106" s="228" t="s">
        <v>10</v>
      </c>
    </row>
    <row r="107" spans="1:188" ht="24" customHeight="1" hidden="1">
      <c r="A107" s="209" t="s">
        <v>287</v>
      </c>
      <c r="B107" s="226">
        <v>4122</v>
      </c>
      <c r="C107" s="227"/>
      <c r="D107" s="276"/>
      <c r="E107" s="228" t="s">
        <v>10</v>
      </c>
      <c r="F107" s="228" t="s">
        <v>10</v>
      </c>
      <c r="G107" s="228" t="s">
        <v>10</v>
      </c>
      <c r="H107" s="228" t="s">
        <v>10</v>
      </c>
      <c r="I107" s="228" t="s">
        <v>10</v>
      </c>
      <c r="J107" s="276"/>
      <c r="K107" s="276"/>
      <c r="L107" s="276"/>
      <c r="M107" s="269">
        <f t="shared" si="6"/>
        <v>0</v>
      </c>
      <c r="N107" s="228" t="s">
        <v>10</v>
      </c>
      <c r="O107" s="228" t="s">
        <v>10</v>
      </c>
      <c r="P107" s="229"/>
      <c r="Q107" s="229"/>
      <c r="R107" s="209" t="s">
        <v>287</v>
      </c>
      <c r="S107" s="226">
        <v>4122</v>
      </c>
      <c r="T107" s="227"/>
      <c r="U107" s="276"/>
      <c r="V107" s="228" t="s">
        <v>10</v>
      </c>
      <c r="W107" s="228" t="s">
        <v>10</v>
      </c>
      <c r="X107" s="228" t="s">
        <v>10</v>
      </c>
      <c r="Y107" s="228" t="s">
        <v>10</v>
      </c>
      <c r="Z107" s="228" t="s">
        <v>10</v>
      </c>
      <c r="AA107" s="276"/>
      <c r="AB107" s="276"/>
      <c r="AC107" s="276"/>
      <c r="AD107" s="276"/>
      <c r="AE107" s="228" t="s">
        <v>10</v>
      </c>
      <c r="AF107" s="228" t="s">
        <v>10</v>
      </c>
      <c r="AG107" s="229"/>
      <c r="AH107" s="209" t="s">
        <v>287</v>
      </c>
      <c r="AI107" s="226">
        <v>4122</v>
      </c>
      <c r="AJ107" s="227"/>
      <c r="AK107" s="276"/>
      <c r="AL107" s="228" t="s">
        <v>10</v>
      </c>
      <c r="AM107" s="228" t="s">
        <v>10</v>
      </c>
      <c r="AN107" s="228" t="s">
        <v>10</v>
      </c>
      <c r="AO107" s="228" t="s">
        <v>10</v>
      </c>
      <c r="AP107" s="228" t="s">
        <v>10</v>
      </c>
      <c r="AQ107" s="276"/>
      <c r="AR107" s="276"/>
      <c r="AS107" s="276"/>
      <c r="AT107" s="276"/>
      <c r="AU107" s="228" t="s">
        <v>10</v>
      </c>
      <c r="AV107" s="228" t="s">
        <v>10</v>
      </c>
      <c r="AW107" s="229"/>
      <c r="AX107" s="209" t="s">
        <v>287</v>
      </c>
      <c r="AY107" s="226">
        <v>4122</v>
      </c>
      <c r="AZ107" s="227"/>
      <c r="BA107" s="276"/>
      <c r="BB107" s="228" t="s">
        <v>10</v>
      </c>
      <c r="BC107" s="228" t="s">
        <v>10</v>
      </c>
      <c r="BD107" s="228" t="s">
        <v>10</v>
      </c>
      <c r="BE107" s="228" t="s">
        <v>10</v>
      </c>
      <c r="BF107" s="228" t="s">
        <v>10</v>
      </c>
      <c r="BG107" s="276"/>
      <c r="BH107" s="276"/>
      <c r="BI107" s="276"/>
      <c r="BJ107" s="276"/>
      <c r="BK107" s="228" t="s">
        <v>10</v>
      </c>
      <c r="BL107" s="228" t="s">
        <v>10</v>
      </c>
      <c r="BM107" s="229"/>
      <c r="BN107" s="209" t="s">
        <v>287</v>
      </c>
      <c r="BO107" s="226">
        <v>4122</v>
      </c>
      <c r="BP107" s="227"/>
      <c r="BQ107" s="276"/>
      <c r="BR107" s="228" t="s">
        <v>10</v>
      </c>
      <c r="BS107" s="228" t="s">
        <v>10</v>
      </c>
      <c r="BT107" s="228" t="s">
        <v>10</v>
      </c>
      <c r="BU107" s="228" t="s">
        <v>10</v>
      </c>
      <c r="BV107" s="228" t="s">
        <v>10</v>
      </c>
      <c r="BW107" s="276"/>
      <c r="BX107" s="276"/>
      <c r="BY107" s="276"/>
      <c r="BZ107" s="276"/>
      <c r="CA107" s="228" t="s">
        <v>10</v>
      </c>
      <c r="CB107" s="228" t="s">
        <v>10</v>
      </c>
      <c r="CC107" s="229"/>
      <c r="CD107" s="209" t="s">
        <v>287</v>
      </c>
      <c r="CE107" s="226">
        <v>4122</v>
      </c>
      <c r="CF107" s="227"/>
      <c r="CG107" s="276"/>
      <c r="CH107" s="228" t="s">
        <v>10</v>
      </c>
      <c r="CI107" s="228" t="s">
        <v>10</v>
      </c>
      <c r="CJ107" s="228" t="s">
        <v>10</v>
      </c>
      <c r="CK107" s="228" t="s">
        <v>10</v>
      </c>
      <c r="CL107" s="228" t="s">
        <v>10</v>
      </c>
      <c r="CM107" s="276"/>
      <c r="CN107" s="276"/>
      <c r="CO107" s="276"/>
      <c r="CP107" s="276"/>
      <c r="CQ107" s="228" t="s">
        <v>10</v>
      </c>
      <c r="CR107" s="228" t="s">
        <v>10</v>
      </c>
      <c r="CS107" s="229"/>
      <c r="CT107" s="209" t="s">
        <v>287</v>
      </c>
      <c r="CU107" s="226">
        <v>4122</v>
      </c>
      <c r="CV107" s="227"/>
      <c r="CW107" s="276"/>
      <c r="CX107" s="228" t="s">
        <v>10</v>
      </c>
      <c r="CY107" s="228" t="s">
        <v>10</v>
      </c>
      <c r="CZ107" s="228" t="s">
        <v>10</v>
      </c>
      <c r="DA107" s="228" t="s">
        <v>10</v>
      </c>
      <c r="DB107" s="228" t="s">
        <v>10</v>
      </c>
      <c r="DC107" s="276"/>
      <c r="DD107" s="276"/>
      <c r="DE107" s="276"/>
      <c r="DF107" s="276"/>
      <c r="DG107" s="228" t="s">
        <v>10</v>
      </c>
      <c r="DH107" s="228" t="s">
        <v>10</v>
      </c>
      <c r="DI107" s="229"/>
      <c r="DJ107" s="209" t="s">
        <v>287</v>
      </c>
      <c r="DK107" s="226">
        <v>4122</v>
      </c>
      <c r="DL107" s="227"/>
      <c r="DM107" s="276"/>
      <c r="DN107" s="228" t="s">
        <v>10</v>
      </c>
      <c r="DO107" s="228" t="s">
        <v>10</v>
      </c>
      <c r="DP107" s="228" t="s">
        <v>10</v>
      </c>
      <c r="DQ107" s="228" t="s">
        <v>10</v>
      </c>
      <c r="DR107" s="228" t="s">
        <v>10</v>
      </c>
      <c r="DS107" s="276"/>
      <c r="DT107" s="276"/>
      <c r="DU107" s="276"/>
      <c r="DV107" s="276"/>
      <c r="DW107" s="228" t="s">
        <v>10</v>
      </c>
      <c r="DX107" s="228" t="s">
        <v>10</v>
      </c>
      <c r="DY107" s="230"/>
      <c r="DZ107" s="209" t="s">
        <v>287</v>
      </c>
      <c r="EA107" s="226">
        <v>4122</v>
      </c>
      <c r="EB107" s="227"/>
      <c r="EC107" s="276"/>
      <c r="ED107" s="228" t="s">
        <v>10</v>
      </c>
      <c r="EE107" s="228" t="s">
        <v>10</v>
      </c>
      <c r="EF107" s="228" t="s">
        <v>10</v>
      </c>
      <c r="EG107" s="228" t="s">
        <v>10</v>
      </c>
      <c r="EH107" s="228" t="s">
        <v>10</v>
      </c>
      <c r="EI107" s="276"/>
      <c r="EJ107" s="276"/>
      <c r="EK107" s="276"/>
      <c r="EL107" s="276"/>
      <c r="EM107" s="228" t="s">
        <v>10</v>
      </c>
      <c r="EN107" s="228" t="s">
        <v>10</v>
      </c>
      <c r="EO107" s="209" t="s">
        <v>287</v>
      </c>
      <c r="EP107" s="226">
        <v>4122</v>
      </c>
      <c r="EQ107" s="227"/>
      <c r="ER107" s="276"/>
      <c r="ES107" s="228" t="s">
        <v>10</v>
      </c>
      <c r="ET107" s="228" t="s">
        <v>10</v>
      </c>
      <c r="EU107" s="228" t="s">
        <v>10</v>
      </c>
      <c r="EV107" s="228" t="s">
        <v>10</v>
      </c>
      <c r="EW107" s="228" t="s">
        <v>10</v>
      </c>
      <c r="EX107" s="276"/>
      <c r="EY107" s="276"/>
      <c r="EZ107" s="276"/>
      <c r="FA107" s="276"/>
      <c r="FB107" s="228" t="s">
        <v>10</v>
      </c>
      <c r="FC107" s="228" t="s">
        <v>10</v>
      </c>
      <c r="FD107" s="209" t="s">
        <v>287</v>
      </c>
      <c r="FE107" s="226">
        <v>4122</v>
      </c>
      <c r="FF107" s="227"/>
      <c r="FG107" s="257">
        <v>0</v>
      </c>
      <c r="FH107" s="228" t="s">
        <v>10</v>
      </c>
      <c r="FI107" s="228" t="s">
        <v>10</v>
      </c>
      <c r="FJ107" s="228" t="s">
        <v>10</v>
      </c>
      <c r="FK107" s="228" t="s">
        <v>10</v>
      </c>
      <c r="FL107" s="228" t="s">
        <v>10</v>
      </c>
      <c r="FM107" s="258">
        <v>0</v>
      </c>
      <c r="FN107" s="228" t="s">
        <v>10</v>
      </c>
      <c r="FO107" s="276"/>
      <c r="FP107" s="259">
        <v>0</v>
      </c>
      <c r="FQ107" s="228" t="s">
        <v>10</v>
      </c>
      <c r="FR107" s="228" t="s">
        <v>10</v>
      </c>
      <c r="FS107" s="209" t="s">
        <v>287</v>
      </c>
      <c r="FT107" s="226">
        <v>4122</v>
      </c>
      <c r="FU107" s="227"/>
      <c r="FV107" s="257">
        <v>0</v>
      </c>
      <c r="FW107" s="228" t="s">
        <v>10</v>
      </c>
      <c r="FX107" s="228" t="s">
        <v>10</v>
      </c>
      <c r="FY107" s="228" t="s">
        <v>10</v>
      </c>
      <c r="FZ107" s="228" t="s">
        <v>10</v>
      </c>
      <c r="GA107" s="228" t="s">
        <v>10</v>
      </c>
      <c r="GB107" s="258">
        <v>0</v>
      </c>
      <c r="GC107" s="259">
        <v>0</v>
      </c>
      <c r="GD107" s="259">
        <v>0</v>
      </c>
      <c r="GE107" s="228" t="s">
        <v>10</v>
      </c>
      <c r="GF107" s="228" t="s">
        <v>10</v>
      </c>
    </row>
    <row r="108" spans="1:188" ht="16.5" customHeight="1" hidden="1">
      <c r="A108" s="209" t="s">
        <v>288</v>
      </c>
      <c r="B108" s="226">
        <v>4123</v>
      </c>
      <c r="C108" s="227"/>
      <c r="D108" s="276"/>
      <c r="E108" s="228" t="s">
        <v>10</v>
      </c>
      <c r="F108" s="228" t="s">
        <v>10</v>
      </c>
      <c r="G108" s="228" t="s">
        <v>10</v>
      </c>
      <c r="H108" s="228" t="s">
        <v>10</v>
      </c>
      <c r="I108" s="228" t="s">
        <v>10</v>
      </c>
      <c r="J108" s="276"/>
      <c r="K108" s="276"/>
      <c r="L108" s="276"/>
      <c r="M108" s="269">
        <f t="shared" si="6"/>
        <v>0</v>
      </c>
      <c r="N108" s="228" t="s">
        <v>10</v>
      </c>
      <c r="O108" s="228" t="s">
        <v>10</v>
      </c>
      <c r="P108" s="229"/>
      <c r="Q108" s="229"/>
      <c r="R108" s="209" t="s">
        <v>288</v>
      </c>
      <c r="S108" s="226">
        <v>4123</v>
      </c>
      <c r="T108" s="227"/>
      <c r="U108" s="276"/>
      <c r="V108" s="228" t="s">
        <v>10</v>
      </c>
      <c r="W108" s="228" t="s">
        <v>10</v>
      </c>
      <c r="X108" s="228" t="s">
        <v>10</v>
      </c>
      <c r="Y108" s="228" t="s">
        <v>10</v>
      </c>
      <c r="Z108" s="228" t="s">
        <v>10</v>
      </c>
      <c r="AA108" s="276"/>
      <c r="AB108" s="276"/>
      <c r="AC108" s="276"/>
      <c r="AD108" s="276"/>
      <c r="AE108" s="228" t="s">
        <v>10</v>
      </c>
      <c r="AF108" s="228" t="s">
        <v>10</v>
      </c>
      <c r="AG108" s="229"/>
      <c r="AH108" s="209" t="s">
        <v>288</v>
      </c>
      <c r="AI108" s="226">
        <v>4123</v>
      </c>
      <c r="AJ108" s="227"/>
      <c r="AK108" s="276"/>
      <c r="AL108" s="228" t="s">
        <v>10</v>
      </c>
      <c r="AM108" s="228" t="s">
        <v>10</v>
      </c>
      <c r="AN108" s="228" t="s">
        <v>10</v>
      </c>
      <c r="AO108" s="228" t="s">
        <v>10</v>
      </c>
      <c r="AP108" s="228" t="s">
        <v>10</v>
      </c>
      <c r="AQ108" s="276"/>
      <c r="AR108" s="276"/>
      <c r="AS108" s="276"/>
      <c r="AT108" s="276"/>
      <c r="AU108" s="228" t="s">
        <v>10</v>
      </c>
      <c r="AV108" s="228" t="s">
        <v>10</v>
      </c>
      <c r="AW108" s="229"/>
      <c r="AX108" s="209" t="s">
        <v>288</v>
      </c>
      <c r="AY108" s="226">
        <v>4123</v>
      </c>
      <c r="AZ108" s="227"/>
      <c r="BA108" s="276"/>
      <c r="BB108" s="228" t="s">
        <v>10</v>
      </c>
      <c r="BC108" s="228" t="s">
        <v>10</v>
      </c>
      <c r="BD108" s="228" t="s">
        <v>10</v>
      </c>
      <c r="BE108" s="228" t="s">
        <v>10</v>
      </c>
      <c r="BF108" s="228" t="s">
        <v>10</v>
      </c>
      <c r="BG108" s="276"/>
      <c r="BH108" s="276"/>
      <c r="BI108" s="276"/>
      <c r="BJ108" s="276"/>
      <c r="BK108" s="228" t="s">
        <v>10</v>
      </c>
      <c r="BL108" s="228" t="s">
        <v>10</v>
      </c>
      <c r="BM108" s="229"/>
      <c r="BN108" s="209" t="s">
        <v>288</v>
      </c>
      <c r="BO108" s="226">
        <v>4123</v>
      </c>
      <c r="BP108" s="227"/>
      <c r="BQ108" s="276"/>
      <c r="BR108" s="228" t="s">
        <v>10</v>
      </c>
      <c r="BS108" s="228" t="s">
        <v>10</v>
      </c>
      <c r="BT108" s="228" t="s">
        <v>10</v>
      </c>
      <c r="BU108" s="228" t="s">
        <v>10</v>
      </c>
      <c r="BV108" s="228" t="s">
        <v>10</v>
      </c>
      <c r="BW108" s="276"/>
      <c r="BX108" s="276"/>
      <c r="BY108" s="276"/>
      <c r="BZ108" s="276"/>
      <c r="CA108" s="228" t="s">
        <v>10</v>
      </c>
      <c r="CB108" s="228" t="s">
        <v>10</v>
      </c>
      <c r="CC108" s="229"/>
      <c r="CD108" s="209" t="s">
        <v>288</v>
      </c>
      <c r="CE108" s="226">
        <v>4123</v>
      </c>
      <c r="CF108" s="227"/>
      <c r="CG108" s="276"/>
      <c r="CH108" s="228" t="s">
        <v>10</v>
      </c>
      <c r="CI108" s="228" t="s">
        <v>10</v>
      </c>
      <c r="CJ108" s="228" t="s">
        <v>10</v>
      </c>
      <c r="CK108" s="228" t="s">
        <v>10</v>
      </c>
      <c r="CL108" s="228" t="s">
        <v>10</v>
      </c>
      <c r="CM108" s="276"/>
      <c r="CN108" s="276"/>
      <c r="CO108" s="276"/>
      <c r="CP108" s="276"/>
      <c r="CQ108" s="228" t="s">
        <v>10</v>
      </c>
      <c r="CR108" s="228" t="s">
        <v>10</v>
      </c>
      <c r="CS108" s="229"/>
      <c r="CT108" s="209" t="s">
        <v>288</v>
      </c>
      <c r="CU108" s="226">
        <v>4123</v>
      </c>
      <c r="CV108" s="227"/>
      <c r="CW108" s="276"/>
      <c r="CX108" s="228" t="s">
        <v>10</v>
      </c>
      <c r="CY108" s="228" t="s">
        <v>10</v>
      </c>
      <c r="CZ108" s="228" t="s">
        <v>10</v>
      </c>
      <c r="DA108" s="228" t="s">
        <v>10</v>
      </c>
      <c r="DB108" s="228" t="s">
        <v>10</v>
      </c>
      <c r="DC108" s="276"/>
      <c r="DD108" s="276"/>
      <c r="DE108" s="276"/>
      <c r="DF108" s="276"/>
      <c r="DG108" s="228" t="s">
        <v>10</v>
      </c>
      <c r="DH108" s="228" t="s">
        <v>10</v>
      </c>
      <c r="DI108" s="229"/>
      <c r="DJ108" s="209" t="s">
        <v>288</v>
      </c>
      <c r="DK108" s="226">
        <v>4123</v>
      </c>
      <c r="DL108" s="227"/>
      <c r="DM108" s="276"/>
      <c r="DN108" s="228" t="s">
        <v>10</v>
      </c>
      <c r="DO108" s="228" t="s">
        <v>10</v>
      </c>
      <c r="DP108" s="228" t="s">
        <v>10</v>
      </c>
      <c r="DQ108" s="228" t="s">
        <v>10</v>
      </c>
      <c r="DR108" s="228" t="s">
        <v>10</v>
      </c>
      <c r="DS108" s="276"/>
      <c r="DT108" s="276"/>
      <c r="DU108" s="276"/>
      <c r="DV108" s="276"/>
      <c r="DW108" s="228" t="s">
        <v>10</v>
      </c>
      <c r="DX108" s="228" t="s">
        <v>10</v>
      </c>
      <c r="DY108" s="230"/>
      <c r="DZ108" s="209" t="s">
        <v>288</v>
      </c>
      <c r="EA108" s="226">
        <v>4123</v>
      </c>
      <c r="EB108" s="227"/>
      <c r="EC108" s="276"/>
      <c r="ED108" s="228" t="s">
        <v>10</v>
      </c>
      <c r="EE108" s="228" t="s">
        <v>10</v>
      </c>
      <c r="EF108" s="228" t="s">
        <v>10</v>
      </c>
      <c r="EG108" s="228" t="s">
        <v>10</v>
      </c>
      <c r="EH108" s="228" t="s">
        <v>10</v>
      </c>
      <c r="EI108" s="276"/>
      <c r="EJ108" s="276"/>
      <c r="EK108" s="276"/>
      <c r="EL108" s="276"/>
      <c r="EM108" s="228" t="s">
        <v>10</v>
      </c>
      <c r="EN108" s="228" t="s">
        <v>10</v>
      </c>
      <c r="EO108" s="209" t="s">
        <v>288</v>
      </c>
      <c r="EP108" s="226">
        <v>4123</v>
      </c>
      <c r="EQ108" s="227"/>
      <c r="ER108" s="276"/>
      <c r="ES108" s="228" t="s">
        <v>10</v>
      </c>
      <c r="ET108" s="228" t="s">
        <v>10</v>
      </c>
      <c r="EU108" s="228" t="s">
        <v>10</v>
      </c>
      <c r="EV108" s="228" t="s">
        <v>10</v>
      </c>
      <c r="EW108" s="228" t="s">
        <v>10</v>
      </c>
      <c r="EX108" s="276"/>
      <c r="EY108" s="276"/>
      <c r="EZ108" s="276"/>
      <c r="FA108" s="276"/>
      <c r="FB108" s="228" t="s">
        <v>10</v>
      </c>
      <c r="FC108" s="228" t="s">
        <v>10</v>
      </c>
      <c r="FD108" s="209" t="s">
        <v>288</v>
      </c>
      <c r="FE108" s="226">
        <v>4123</v>
      </c>
      <c r="FF108" s="227"/>
      <c r="FG108" s="257">
        <v>0</v>
      </c>
      <c r="FH108" s="228" t="s">
        <v>10</v>
      </c>
      <c r="FI108" s="228" t="s">
        <v>10</v>
      </c>
      <c r="FJ108" s="228" t="s">
        <v>10</v>
      </c>
      <c r="FK108" s="228" t="s">
        <v>10</v>
      </c>
      <c r="FL108" s="228" t="s">
        <v>10</v>
      </c>
      <c r="FM108" s="258">
        <v>0</v>
      </c>
      <c r="FN108" s="228" t="s">
        <v>10</v>
      </c>
      <c r="FO108" s="276"/>
      <c r="FP108" s="259">
        <v>0</v>
      </c>
      <c r="FQ108" s="228" t="s">
        <v>10</v>
      </c>
      <c r="FR108" s="228" t="s">
        <v>10</v>
      </c>
      <c r="FS108" s="209" t="s">
        <v>288</v>
      </c>
      <c r="FT108" s="226">
        <v>4123</v>
      </c>
      <c r="FU108" s="227"/>
      <c r="FV108" s="257">
        <v>0</v>
      </c>
      <c r="FW108" s="228" t="s">
        <v>10</v>
      </c>
      <c r="FX108" s="228" t="s">
        <v>10</v>
      </c>
      <c r="FY108" s="228" t="s">
        <v>10</v>
      </c>
      <c r="FZ108" s="228" t="s">
        <v>10</v>
      </c>
      <c r="GA108" s="228" t="s">
        <v>10</v>
      </c>
      <c r="GB108" s="258">
        <v>0</v>
      </c>
      <c r="GC108" s="259">
        <v>0</v>
      </c>
      <c r="GD108" s="259">
        <v>0</v>
      </c>
      <c r="GE108" s="228" t="s">
        <v>10</v>
      </c>
      <c r="GF108" s="228" t="s">
        <v>10</v>
      </c>
    </row>
    <row r="109" spans="1:188" ht="16.5">
      <c r="A109" s="223" t="s">
        <v>289</v>
      </c>
      <c r="B109" s="235">
        <v>4200</v>
      </c>
      <c r="C109" s="236" t="s">
        <v>267</v>
      </c>
      <c r="D109" s="277">
        <v>0</v>
      </c>
      <c r="E109" s="237" t="s">
        <v>10</v>
      </c>
      <c r="F109" s="237" t="s">
        <v>10</v>
      </c>
      <c r="G109" s="237" t="s">
        <v>10</v>
      </c>
      <c r="H109" s="237" t="s">
        <v>10</v>
      </c>
      <c r="I109" s="237" t="s">
        <v>10</v>
      </c>
      <c r="J109" s="277">
        <v>0</v>
      </c>
      <c r="K109" s="277">
        <v>0</v>
      </c>
      <c r="L109" s="277">
        <v>0</v>
      </c>
      <c r="M109" s="269">
        <f t="shared" si="6"/>
        <v>0</v>
      </c>
      <c r="N109" s="237" t="s">
        <v>10</v>
      </c>
      <c r="O109" s="237" t="s">
        <v>10</v>
      </c>
      <c r="P109" s="229"/>
      <c r="Q109" s="229"/>
      <c r="R109" s="223" t="s">
        <v>289</v>
      </c>
      <c r="S109" s="235">
        <v>4200</v>
      </c>
      <c r="T109" s="236" t="s">
        <v>267</v>
      </c>
      <c r="U109" s="277">
        <v>0</v>
      </c>
      <c r="V109" s="237" t="s">
        <v>10</v>
      </c>
      <c r="W109" s="237" t="s">
        <v>10</v>
      </c>
      <c r="X109" s="237" t="s">
        <v>10</v>
      </c>
      <c r="Y109" s="237" t="s">
        <v>10</v>
      </c>
      <c r="Z109" s="237" t="s">
        <v>10</v>
      </c>
      <c r="AA109" s="277">
        <v>0</v>
      </c>
      <c r="AB109" s="277">
        <v>0</v>
      </c>
      <c r="AC109" s="277">
        <v>0</v>
      </c>
      <c r="AD109" s="277">
        <v>0</v>
      </c>
      <c r="AE109" s="237" t="s">
        <v>10</v>
      </c>
      <c r="AF109" s="237" t="s">
        <v>10</v>
      </c>
      <c r="AG109" s="229"/>
      <c r="AH109" s="223" t="s">
        <v>289</v>
      </c>
      <c r="AI109" s="235">
        <v>4200</v>
      </c>
      <c r="AJ109" s="236" t="s">
        <v>267</v>
      </c>
      <c r="AK109" s="277">
        <v>0</v>
      </c>
      <c r="AL109" s="237" t="s">
        <v>10</v>
      </c>
      <c r="AM109" s="237" t="s">
        <v>10</v>
      </c>
      <c r="AN109" s="237" t="s">
        <v>10</v>
      </c>
      <c r="AO109" s="237" t="s">
        <v>10</v>
      </c>
      <c r="AP109" s="237" t="s">
        <v>10</v>
      </c>
      <c r="AQ109" s="277">
        <v>0</v>
      </c>
      <c r="AR109" s="277">
        <v>0</v>
      </c>
      <c r="AS109" s="277">
        <v>0</v>
      </c>
      <c r="AT109" s="277">
        <v>0</v>
      </c>
      <c r="AU109" s="237" t="s">
        <v>10</v>
      </c>
      <c r="AV109" s="237" t="s">
        <v>10</v>
      </c>
      <c r="AW109" s="229"/>
      <c r="AX109" s="223" t="s">
        <v>289</v>
      </c>
      <c r="AY109" s="235">
        <v>4200</v>
      </c>
      <c r="AZ109" s="236" t="s">
        <v>267</v>
      </c>
      <c r="BA109" s="277">
        <v>0</v>
      </c>
      <c r="BB109" s="237" t="s">
        <v>10</v>
      </c>
      <c r="BC109" s="237" t="s">
        <v>10</v>
      </c>
      <c r="BD109" s="237" t="s">
        <v>10</v>
      </c>
      <c r="BE109" s="237" t="s">
        <v>10</v>
      </c>
      <c r="BF109" s="237" t="s">
        <v>10</v>
      </c>
      <c r="BG109" s="277">
        <v>0</v>
      </c>
      <c r="BH109" s="277">
        <v>0</v>
      </c>
      <c r="BI109" s="277">
        <v>0</v>
      </c>
      <c r="BJ109" s="277">
        <v>0</v>
      </c>
      <c r="BK109" s="237" t="s">
        <v>10</v>
      </c>
      <c r="BL109" s="237" t="s">
        <v>10</v>
      </c>
      <c r="BM109" s="229"/>
      <c r="BN109" s="223" t="s">
        <v>289</v>
      </c>
      <c r="BO109" s="235">
        <v>4200</v>
      </c>
      <c r="BP109" s="236" t="s">
        <v>267</v>
      </c>
      <c r="BQ109" s="277">
        <v>0</v>
      </c>
      <c r="BR109" s="237" t="s">
        <v>10</v>
      </c>
      <c r="BS109" s="237" t="s">
        <v>10</v>
      </c>
      <c r="BT109" s="237" t="s">
        <v>10</v>
      </c>
      <c r="BU109" s="237" t="s">
        <v>10</v>
      </c>
      <c r="BV109" s="237" t="s">
        <v>10</v>
      </c>
      <c r="BW109" s="277">
        <v>0</v>
      </c>
      <c r="BX109" s="277">
        <v>0</v>
      </c>
      <c r="BY109" s="277">
        <v>0</v>
      </c>
      <c r="BZ109" s="277">
        <v>0</v>
      </c>
      <c r="CA109" s="237" t="s">
        <v>10</v>
      </c>
      <c r="CB109" s="237" t="s">
        <v>10</v>
      </c>
      <c r="CC109" s="229"/>
      <c r="CD109" s="223" t="s">
        <v>289</v>
      </c>
      <c r="CE109" s="235">
        <v>4200</v>
      </c>
      <c r="CF109" s="236" t="s">
        <v>267</v>
      </c>
      <c r="CG109" s="277">
        <v>0</v>
      </c>
      <c r="CH109" s="237" t="s">
        <v>10</v>
      </c>
      <c r="CI109" s="237" t="s">
        <v>10</v>
      </c>
      <c r="CJ109" s="237" t="s">
        <v>10</v>
      </c>
      <c r="CK109" s="237" t="s">
        <v>10</v>
      </c>
      <c r="CL109" s="237" t="s">
        <v>10</v>
      </c>
      <c r="CM109" s="277">
        <v>0</v>
      </c>
      <c r="CN109" s="277">
        <v>0</v>
      </c>
      <c r="CO109" s="277">
        <v>0</v>
      </c>
      <c r="CP109" s="277">
        <v>0</v>
      </c>
      <c r="CQ109" s="237" t="s">
        <v>10</v>
      </c>
      <c r="CR109" s="237" t="s">
        <v>10</v>
      </c>
      <c r="CS109" s="229"/>
      <c r="CT109" s="223" t="s">
        <v>289</v>
      </c>
      <c r="CU109" s="235">
        <v>4200</v>
      </c>
      <c r="CV109" s="236" t="s">
        <v>267</v>
      </c>
      <c r="CW109" s="277">
        <v>0</v>
      </c>
      <c r="CX109" s="237" t="s">
        <v>10</v>
      </c>
      <c r="CY109" s="237" t="s">
        <v>10</v>
      </c>
      <c r="CZ109" s="237" t="s">
        <v>10</v>
      </c>
      <c r="DA109" s="237" t="s">
        <v>10</v>
      </c>
      <c r="DB109" s="237" t="s">
        <v>10</v>
      </c>
      <c r="DC109" s="277">
        <v>0</v>
      </c>
      <c r="DD109" s="277">
        <v>0</v>
      </c>
      <c r="DE109" s="277">
        <v>0</v>
      </c>
      <c r="DF109" s="277">
        <v>0</v>
      </c>
      <c r="DG109" s="237" t="s">
        <v>10</v>
      </c>
      <c r="DH109" s="237" t="s">
        <v>10</v>
      </c>
      <c r="DI109" s="229"/>
      <c r="DJ109" s="223" t="s">
        <v>289</v>
      </c>
      <c r="DK109" s="235">
        <v>4200</v>
      </c>
      <c r="DL109" s="236" t="s">
        <v>267</v>
      </c>
      <c r="DM109" s="277">
        <v>0</v>
      </c>
      <c r="DN109" s="237" t="s">
        <v>10</v>
      </c>
      <c r="DO109" s="237" t="s">
        <v>10</v>
      </c>
      <c r="DP109" s="237" t="s">
        <v>10</v>
      </c>
      <c r="DQ109" s="237" t="s">
        <v>10</v>
      </c>
      <c r="DR109" s="237" t="s">
        <v>10</v>
      </c>
      <c r="DS109" s="277">
        <v>0</v>
      </c>
      <c r="DT109" s="277">
        <v>0</v>
      </c>
      <c r="DU109" s="277">
        <v>0</v>
      </c>
      <c r="DV109" s="277">
        <v>0</v>
      </c>
      <c r="DW109" s="237" t="s">
        <v>10</v>
      </c>
      <c r="DX109" s="237" t="s">
        <v>10</v>
      </c>
      <c r="DY109" s="230"/>
      <c r="DZ109" s="223" t="s">
        <v>289</v>
      </c>
      <c r="EA109" s="235">
        <v>4200</v>
      </c>
      <c r="EB109" s="236" t="s">
        <v>267</v>
      </c>
      <c r="EC109" s="277">
        <v>0</v>
      </c>
      <c r="ED109" s="237" t="s">
        <v>10</v>
      </c>
      <c r="EE109" s="237" t="s">
        <v>10</v>
      </c>
      <c r="EF109" s="237" t="s">
        <v>10</v>
      </c>
      <c r="EG109" s="237" t="s">
        <v>10</v>
      </c>
      <c r="EH109" s="237" t="s">
        <v>10</v>
      </c>
      <c r="EI109" s="277">
        <v>0</v>
      </c>
      <c r="EJ109" s="277">
        <v>0</v>
      </c>
      <c r="EK109" s="277">
        <v>0</v>
      </c>
      <c r="EL109" s="277">
        <v>0</v>
      </c>
      <c r="EM109" s="237" t="s">
        <v>10</v>
      </c>
      <c r="EN109" s="237" t="s">
        <v>10</v>
      </c>
      <c r="EO109" s="223" t="s">
        <v>289</v>
      </c>
      <c r="EP109" s="235">
        <v>4200</v>
      </c>
      <c r="EQ109" s="236" t="s">
        <v>267</v>
      </c>
      <c r="ER109" s="277">
        <v>0</v>
      </c>
      <c r="ES109" s="237" t="s">
        <v>10</v>
      </c>
      <c r="ET109" s="237" t="s">
        <v>10</v>
      </c>
      <c r="EU109" s="237" t="s">
        <v>10</v>
      </c>
      <c r="EV109" s="237" t="s">
        <v>10</v>
      </c>
      <c r="EW109" s="237" t="s">
        <v>10</v>
      </c>
      <c r="EX109" s="277">
        <v>0</v>
      </c>
      <c r="EY109" s="277">
        <v>0</v>
      </c>
      <c r="EZ109" s="277">
        <v>0</v>
      </c>
      <c r="FA109" s="277">
        <v>0</v>
      </c>
      <c r="FB109" s="237" t="s">
        <v>10</v>
      </c>
      <c r="FC109" s="237" t="s">
        <v>10</v>
      </c>
      <c r="FD109" s="223" t="s">
        <v>289</v>
      </c>
      <c r="FE109" s="235">
        <v>4200</v>
      </c>
      <c r="FF109" s="236" t="s">
        <v>267</v>
      </c>
      <c r="FG109" s="257">
        <v>0</v>
      </c>
      <c r="FH109" s="237" t="s">
        <v>10</v>
      </c>
      <c r="FI109" s="237" t="s">
        <v>10</v>
      </c>
      <c r="FJ109" s="237" t="s">
        <v>10</v>
      </c>
      <c r="FK109" s="237" t="s">
        <v>10</v>
      </c>
      <c r="FL109" s="237" t="s">
        <v>10</v>
      </c>
      <c r="FM109" s="258">
        <v>0</v>
      </c>
      <c r="FN109" s="237" t="s">
        <v>10</v>
      </c>
      <c r="FO109" s="277">
        <v>0</v>
      </c>
      <c r="FP109" s="259">
        <v>0</v>
      </c>
      <c r="FQ109" s="237" t="s">
        <v>10</v>
      </c>
      <c r="FR109" s="237" t="s">
        <v>10</v>
      </c>
      <c r="FS109" s="223" t="s">
        <v>289</v>
      </c>
      <c r="FT109" s="235">
        <v>4200</v>
      </c>
      <c r="FU109" s="236" t="s">
        <v>267</v>
      </c>
      <c r="FV109" s="257">
        <v>0</v>
      </c>
      <c r="FW109" s="237" t="s">
        <v>10</v>
      </c>
      <c r="FX109" s="237" t="s">
        <v>10</v>
      </c>
      <c r="FY109" s="237" t="s">
        <v>10</v>
      </c>
      <c r="FZ109" s="237" t="s">
        <v>10</v>
      </c>
      <c r="GA109" s="237" t="s">
        <v>10</v>
      </c>
      <c r="GB109" s="258">
        <v>0</v>
      </c>
      <c r="GC109" s="259">
        <v>0</v>
      </c>
      <c r="GD109" s="259">
        <v>0</v>
      </c>
      <c r="GE109" s="237" t="s">
        <v>10</v>
      </c>
      <c r="GF109" s="237" t="s">
        <v>10</v>
      </c>
    </row>
    <row r="110" spans="1:188" ht="17.25" thickBot="1">
      <c r="A110" s="225" t="s">
        <v>260</v>
      </c>
      <c r="B110" s="211">
        <v>4210</v>
      </c>
      <c r="C110" s="214" t="s">
        <v>403</v>
      </c>
      <c r="D110" s="263">
        <v>0</v>
      </c>
      <c r="E110" s="217" t="s">
        <v>10</v>
      </c>
      <c r="F110" s="217" t="s">
        <v>10</v>
      </c>
      <c r="G110" s="217" t="s">
        <v>10</v>
      </c>
      <c r="H110" s="217" t="s">
        <v>10</v>
      </c>
      <c r="I110" s="217" t="s">
        <v>10</v>
      </c>
      <c r="J110" s="263">
        <v>0</v>
      </c>
      <c r="K110" s="263">
        <v>0</v>
      </c>
      <c r="L110" s="263">
        <v>0</v>
      </c>
      <c r="M110" s="269">
        <f t="shared" si="6"/>
        <v>0</v>
      </c>
      <c r="N110" s="217" t="s">
        <v>10</v>
      </c>
      <c r="O110" s="217" t="s">
        <v>10</v>
      </c>
      <c r="P110" s="135"/>
      <c r="Q110" s="323"/>
      <c r="R110" s="225" t="s">
        <v>260</v>
      </c>
      <c r="S110" s="211">
        <v>4210</v>
      </c>
      <c r="T110" s="214" t="s">
        <v>403</v>
      </c>
      <c r="U110" s="263">
        <v>0</v>
      </c>
      <c r="V110" s="217" t="s">
        <v>10</v>
      </c>
      <c r="W110" s="217" t="s">
        <v>10</v>
      </c>
      <c r="X110" s="217" t="s">
        <v>10</v>
      </c>
      <c r="Y110" s="217" t="s">
        <v>10</v>
      </c>
      <c r="Z110" s="217" t="s">
        <v>10</v>
      </c>
      <c r="AA110" s="263">
        <v>0</v>
      </c>
      <c r="AB110" s="263">
        <v>0</v>
      </c>
      <c r="AC110" s="263">
        <v>0</v>
      </c>
      <c r="AD110" s="263">
        <v>0</v>
      </c>
      <c r="AE110" s="217" t="s">
        <v>10</v>
      </c>
      <c r="AF110" s="217" t="s">
        <v>10</v>
      </c>
      <c r="AG110" s="135"/>
      <c r="AH110" s="225" t="s">
        <v>260</v>
      </c>
      <c r="AI110" s="211">
        <v>4210</v>
      </c>
      <c r="AJ110" s="214" t="s">
        <v>403</v>
      </c>
      <c r="AK110" s="263">
        <v>0</v>
      </c>
      <c r="AL110" s="217" t="s">
        <v>10</v>
      </c>
      <c r="AM110" s="217" t="s">
        <v>10</v>
      </c>
      <c r="AN110" s="217" t="s">
        <v>10</v>
      </c>
      <c r="AO110" s="217" t="s">
        <v>10</v>
      </c>
      <c r="AP110" s="217" t="s">
        <v>10</v>
      </c>
      <c r="AQ110" s="263">
        <v>0</v>
      </c>
      <c r="AR110" s="263">
        <v>0</v>
      </c>
      <c r="AS110" s="263">
        <v>0</v>
      </c>
      <c r="AT110" s="263">
        <v>0</v>
      </c>
      <c r="AU110" s="217" t="s">
        <v>10</v>
      </c>
      <c r="AV110" s="217" t="s">
        <v>10</v>
      </c>
      <c r="AW110" s="135"/>
      <c r="AX110" s="225" t="s">
        <v>260</v>
      </c>
      <c r="AY110" s="211">
        <v>4210</v>
      </c>
      <c r="AZ110" s="214" t="s">
        <v>403</v>
      </c>
      <c r="BA110" s="263">
        <v>0</v>
      </c>
      <c r="BB110" s="217" t="s">
        <v>10</v>
      </c>
      <c r="BC110" s="217" t="s">
        <v>10</v>
      </c>
      <c r="BD110" s="217" t="s">
        <v>10</v>
      </c>
      <c r="BE110" s="217" t="s">
        <v>10</v>
      </c>
      <c r="BF110" s="217" t="s">
        <v>10</v>
      </c>
      <c r="BG110" s="263">
        <v>0</v>
      </c>
      <c r="BH110" s="263">
        <v>0</v>
      </c>
      <c r="BI110" s="263">
        <v>0</v>
      </c>
      <c r="BJ110" s="263">
        <v>0</v>
      </c>
      <c r="BK110" s="217" t="s">
        <v>10</v>
      </c>
      <c r="BL110" s="217" t="s">
        <v>10</v>
      </c>
      <c r="BM110" s="135"/>
      <c r="BN110" s="225" t="s">
        <v>260</v>
      </c>
      <c r="BO110" s="211">
        <v>4210</v>
      </c>
      <c r="BP110" s="214" t="s">
        <v>403</v>
      </c>
      <c r="BQ110" s="263">
        <v>0</v>
      </c>
      <c r="BR110" s="217" t="s">
        <v>10</v>
      </c>
      <c r="BS110" s="217" t="s">
        <v>10</v>
      </c>
      <c r="BT110" s="217" t="s">
        <v>10</v>
      </c>
      <c r="BU110" s="217" t="s">
        <v>10</v>
      </c>
      <c r="BV110" s="217" t="s">
        <v>10</v>
      </c>
      <c r="BW110" s="263">
        <v>0</v>
      </c>
      <c r="BX110" s="263">
        <v>0</v>
      </c>
      <c r="BY110" s="263">
        <v>0</v>
      </c>
      <c r="BZ110" s="263">
        <v>0</v>
      </c>
      <c r="CA110" s="217" t="s">
        <v>10</v>
      </c>
      <c r="CB110" s="217" t="s">
        <v>10</v>
      </c>
      <c r="CC110" s="135"/>
      <c r="CD110" s="225" t="s">
        <v>260</v>
      </c>
      <c r="CE110" s="211">
        <v>4210</v>
      </c>
      <c r="CF110" s="214" t="s">
        <v>403</v>
      </c>
      <c r="CG110" s="263">
        <v>0</v>
      </c>
      <c r="CH110" s="217" t="s">
        <v>10</v>
      </c>
      <c r="CI110" s="217" t="s">
        <v>10</v>
      </c>
      <c r="CJ110" s="217" t="s">
        <v>10</v>
      </c>
      <c r="CK110" s="217" t="s">
        <v>10</v>
      </c>
      <c r="CL110" s="217" t="s">
        <v>10</v>
      </c>
      <c r="CM110" s="263">
        <v>0</v>
      </c>
      <c r="CN110" s="263">
        <v>0</v>
      </c>
      <c r="CO110" s="263">
        <v>0</v>
      </c>
      <c r="CP110" s="263">
        <v>0</v>
      </c>
      <c r="CQ110" s="217" t="s">
        <v>10</v>
      </c>
      <c r="CR110" s="217" t="s">
        <v>10</v>
      </c>
      <c r="CS110" s="135"/>
      <c r="CT110" s="225" t="s">
        <v>260</v>
      </c>
      <c r="CU110" s="211">
        <v>4210</v>
      </c>
      <c r="CV110" s="214" t="s">
        <v>403</v>
      </c>
      <c r="CW110" s="263">
        <v>0</v>
      </c>
      <c r="CX110" s="217" t="s">
        <v>10</v>
      </c>
      <c r="CY110" s="217" t="s">
        <v>10</v>
      </c>
      <c r="CZ110" s="217" t="s">
        <v>10</v>
      </c>
      <c r="DA110" s="217" t="s">
        <v>10</v>
      </c>
      <c r="DB110" s="217" t="s">
        <v>10</v>
      </c>
      <c r="DC110" s="263">
        <v>0</v>
      </c>
      <c r="DD110" s="263">
        <v>0</v>
      </c>
      <c r="DE110" s="263">
        <v>0</v>
      </c>
      <c r="DF110" s="263">
        <v>0</v>
      </c>
      <c r="DG110" s="217" t="s">
        <v>10</v>
      </c>
      <c r="DH110" s="217" t="s">
        <v>10</v>
      </c>
      <c r="DI110" s="135"/>
      <c r="DJ110" s="225" t="s">
        <v>260</v>
      </c>
      <c r="DK110" s="211">
        <v>4210</v>
      </c>
      <c r="DL110" s="214" t="s">
        <v>403</v>
      </c>
      <c r="DM110" s="263">
        <v>0</v>
      </c>
      <c r="DN110" s="217" t="s">
        <v>10</v>
      </c>
      <c r="DO110" s="217" t="s">
        <v>10</v>
      </c>
      <c r="DP110" s="217" t="s">
        <v>10</v>
      </c>
      <c r="DQ110" s="217" t="s">
        <v>10</v>
      </c>
      <c r="DR110" s="217" t="s">
        <v>10</v>
      </c>
      <c r="DS110" s="263">
        <v>0</v>
      </c>
      <c r="DT110" s="263">
        <v>0</v>
      </c>
      <c r="DU110" s="263">
        <v>0</v>
      </c>
      <c r="DV110" s="263">
        <v>0</v>
      </c>
      <c r="DW110" s="217" t="s">
        <v>10</v>
      </c>
      <c r="DX110" s="217" t="s">
        <v>10</v>
      </c>
      <c r="DY110" s="135"/>
      <c r="DZ110" s="225" t="s">
        <v>260</v>
      </c>
      <c r="EA110" s="211">
        <v>4210</v>
      </c>
      <c r="EB110" s="214" t="s">
        <v>403</v>
      </c>
      <c r="EC110" s="263">
        <v>0</v>
      </c>
      <c r="ED110" s="217" t="s">
        <v>10</v>
      </c>
      <c r="EE110" s="217" t="s">
        <v>10</v>
      </c>
      <c r="EF110" s="217" t="s">
        <v>10</v>
      </c>
      <c r="EG110" s="217" t="s">
        <v>10</v>
      </c>
      <c r="EH110" s="217" t="s">
        <v>10</v>
      </c>
      <c r="EI110" s="263">
        <v>0</v>
      </c>
      <c r="EJ110" s="263">
        <v>0</v>
      </c>
      <c r="EK110" s="263">
        <v>0</v>
      </c>
      <c r="EL110" s="263">
        <v>0</v>
      </c>
      <c r="EM110" s="217" t="s">
        <v>10</v>
      </c>
      <c r="EN110" s="217" t="s">
        <v>10</v>
      </c>
      <c r="EO110" s="225" t="s">
        <v>260</v>
      </c>
      <c r="EP110" s="211">
        <v>4210</v>
      </c>
      <c r="EQ110" s="214" t="s">
        <v>403</v>
      </c>
      <c r="ER110" s="263">
        <v>0</v>
      </c>
      <c r="ES110" s="217" t="s">
        <v>10</v>
      </c>
      <c r="ET110" s="217" t="s">
        <v>10</v>
      </c>
      <c r="EU110" s="217" t="s">
        <v>10</v>
      </c>
      <c r="EV110" s="217" t="s">
        <v>10</v>
      </c>
      <c r="EW110" s="217" t="s">
        <v>10</v>
      </c>
      <c r="EX110" s="263">
        <v>0</v>
      </c>
      <c r="EY110" s="263">
        <v>0</v>
      </c>
      <c r="EZ110" s="263">
        <v>0</v>
      </c>
      <c r="FA110" s="263">
        <v>0</v>
      </c>
      <c r="FB110" s="217" t="s">
        <v>10</v>
      </c>
      <c r="FC110" s="217" t="s">
        <v>10</v>
      </c>
      <c r="FD110" s="225" t="s">
        <v>260</v>
      </c>
      <c r="FE110" s="211">
        <v>4210</v>
      </c>
      <c r="FF110" s="214" t="s">
        <v>403</v>
      </c>
      <c r="FG110" s="257">
        <v>0</v>
      </c>
      <c r="FH110" s="217" t="s">
        <v>10</v>
      </c>
      <c r="FI110" s="217" t="s">
        <v>10</v>
      </c>
      <c r="FJ110" s="217" t="s">
        <v>10</v>
      </c>
      <c r="FK110" s="217" t="s">
        <v>10</v>
      </c>
      <c r="FL110" s="217" t="s">
        <v>10</v>
      </c>
      <c r="FM110" s="258">
        <v>0</v>
      </c>
      <c r="FN110" s="217" t="s">
        <v>10</v>
      </c>
      <c r="FO110" s="263">
        <v>0</v>
      </c>
      <c r="FP110" s="259">
        <v>0</v>
      </c>
      <c r="FQ110" s="217" t="s">
        <v>10</v>
      </c>
      <c r="FR110" s="217" t="s">
        <v>10</v>
      </c>
      <c r="FS110" s="225" t="s">
        <v>260</v>
      </c>
      <c r="FT110" s="211">
        <v>4210</v>
      </c>
      <c r="FU110" s="214" t="s">
        <v>403</v>
      </c>
      <c r="FV110" s="257">
        <v>0</v>
      </c>
      <c r="FW110" s="217" t="s">
        <v>10</v>
      </c>
      <c r="FX110" s="217" t="s">
        <v>10</v>
      </c>
      <c r="FY110" s="217" t="s">
        <v>10</v>
      </c>
      <c r="FZ110" s="217" t="s">
        <v>10</v>
      </c>
      <c r="GA110" s="217" t="s">
        <v>10</v>
      </c>
      <c r="GB110" s="258">
        <v>0</v>
      </c>
      <c r="GC110" s="259">
        <v>0</v>
      </c>
      <c r="GD110" s="259">
        <v>0</v>
      </c>
      <c r="GE110" s="217" t="s">
        <v>10</v>
      </c>
      <c r="GF110" s="217" t="s">
        <v>10</v>
      </c>
    </row>
    <row r="111" spans="1:187" ht="16.5" customHeight="1" hidden="1">
      <c r="A111" s="225" t="s">
        <v>290</v>
      </c>
      <c r="B111" s="238">
        <v>4220</v>
      </c>
      <c r="C111" s="238">
        <v>710</v>
      </c>
      <c r="D111" s="239"/>
      <c r="E111" s="239" t="s">
        <v>10</v>
      </c>
      <c r="F111" s="239"/>
      <c r="G111" s="239" t="s">
        <v>10</v>
      </c>
      <c r="H111" s="239"/>
      <c r="I111" s="239" t="s">
        <v>10</v>
      </c>
      <c r="J111" s="239" t="s">
        <v>10</v>
      </c>
      <c r="K111" s="239" t="s">
        <v>10</v>
      </c>
      <c r="L111" s="239"/>
      <c r="M111" s="239" t="s">
        <v>10</v>
      </c>
      <c r="N111" s="239"/>
      <c r="O111" s="239" t="s">
        <v>10</v>
      </c>
      <c r="R111" s="225" t="s">
        <v>290</v>
      </c>
      <c r="S111" s="238">
        <v>4220</v>
      </c>
      <c r="T111" s="238">
        <v>710</v>
      </c>
      <c r="U111" s="239" t="s">
        <v>10</v>
      </c>
      <c r="V111" s="239" t="s">
        <v>10</v>
      </c>
      <c r="W111" s="239"/>
      <c r="X111" s="239" t="s">
        <v>10</v>
      </c>
      <c r="Y111" s="239"/>
      <c r="Z111" s="239" t="s">
        <v>10</v>
      </c>
      <c r="AA111" s="239" t="s">
        <v>10</v>
      </c>
      <c r="AB111" s="239" t="s">
        <v>10</v>
      </c>
      <c r="AC111" s="239"/>
      <c r="AD111" s="239" t="s">
        <v>10</v>
      </c>
      <c r="AE111" s="239"/>
      <c r="AF111" s="239" t="s">
        <v>10</v>
      </c>
      <c r="AH111" s="225" t="s">
        <v>290</v>
      </c>
      <c r="AI111" s="238">
        <v>4220</v>
      </c>
      <c r="AJ111" s="238">
        <v>710</v>
      </c>
      <c r="AK111" s="239" t="s">
        <v>10</v>
      </c>
      <c r="AL111" s="239" t="s">
        <v>10</v>
      </c>
      <c r="AM111" s="239"/>
      <c r="AN111" s="239" t="s">
        <v>10</v>
      </c>
      <c r="AO111" s="239"/>
      <c r="AP111" s="239" t="s">
        <v>10</v>
      </c>
      <c r="AQ111" s="239" t="s">
        <v>10</v>
      </c>
      <c r="AR111" s="239" t="s">
        <v>10</v>
      </c>
      <c r="AS111" s="239"/>
      <c r="AT111" s="239" t="s">
        <v>10</v>
      </c>
      <c r="AU111" s="239"/>
      <c r="AV111" s="239" t="s">
        <v>10</v>
      </c>
      <c r="AX111" s="225" t="s">
        <v>290</v>
      </c>
      <c r="AY111" s="238">
        <v>4220</v>
      </c>
      <c r="AZ111" s="238">
        <v>710</v>
      </c>
      <c r="BA111" s="239" t="s">
        <v>10</v>
      </c>
      <c r="BB111" s="239" t="s">
        <v>10</v>
      </c>
      <c r="BC111" s="239"/>
      <c r="BD111" s="239" t="s">
        <v>10</v>
      </c>
      <c r="BE111" s="239"/>
      <c r="BF111" s="239" t="s">
        <v>10</v>
      </c>
      <c r="BG111" s="239" t="s">
        <v>10</v>
      </c>
      <c r="BH111" s="239" t="s">
        <v>10</v>
      </c>
      <c r="BI111" s="239"/>
      <c r="BJ111" s="239" t="s">
        <v>10</v>
      </c>
      <c r="BK111" s="239"/>
      <c r="BL111" s="239" t="s">
        <v>10</v>
      </c>
      <c r="BN111" s="225" t="s">
        <v>290</v>
      </c>
      <c r="BO111" s="238">
        <v>4220</v>
      </c>
      <c r="BP111" s="238">
        <v>710</v>
      </c>
      <c r="BQ111" s="239" t="s">
        <v>10</v>
      </c>
      <c r="BR111" s="239" t="s">
        <v>10</v>
      </c>
      <c r="BS111" s="239"/>
      <c r="BT111" s="239" t="s">
        <v>10</v>
      </c>
      <c r="BU111" s="239"/>
      <c r="BV111" s="239" t="s">
        <v>10</v>
      </c>
      <c r="BW111" s="239" t="s">
        <v>10</v>
      </c>
      <c r="BX111" s="239" t="s">
        <v>10</v>
      </c>
      <c r="BY111" s="239"/>
      <c r="BZ111" s="239" t="s">
        <v>10</v>
      </c>
      <c r="CA111" s="239"/>
      <c r="CB111" s="239" t="s">
        <v>10</v>
      </c>
      <c r="CD111" s="225" t="s">
        <v>290</v>
      </c>
      <c r="CE111" s="238">
        <v>4220</v>
      </c>
      <c r="CF111" s="238">
        <v>710</v>
      </c>
      <c r="CG111" s="278" t="s">
        <v>10</v>
      </c>
      <c r="CH111" s="278" t="s">
        <v>10</v>
      </c>
      <c r="CI111" s="278"/>
      <c r="CJ111" s="278" t="s">
        <v>10</v>
      </c>
      <c r="CK111" s="278"/>
      <c r="CL111" s="278" t="s">
        <v>10</v>
      </c>
      <c r="CM111" s="278" t="s">
        <v>10</v>
      </c>
      <c r="CN111" s="278" t="s">
        <v>10</v>
      </c>
      <c r="CO111" s="278"/>
      <c r="CP111" s="278" t="s">
        <v>10</v>
      </c>
      <c r="CQ111" s="278"/>
      <c r="CR111" s="278" t="s">
        <v>10</v>
      </c>
      <c r="CT111" s="225" t="s">
        <v>290</v>
      </c>
      <c r="CU111" s="238">
        <v>4220</v>
      </c>
      <c r="CV111" s="238">
        <v>710</v>
      </c>
      <c r="CW111" s="239" t="s">
        <v>10</v>
      </c>
      <c r="CX111" s="239" t="s">
        <v>10</v>
      </c>
      <c r="CY111" s="239"/>
      <c r="CZ111" s="239" t="s">
        <v>10</v>
      </c>
      <c r="DA111" s="239"/>
      <c r="DB111" s="239" t="s">
        <v>10</v>
      </c>
      <c r="DC111" s="239" t="s">
        <v>10</v>
      </c>
      <c r="DD111" s="239" t="s">
        <v>10</v>
      </c>
      <c r="DE111" s="239"/>
      <c r="DF111" s="239" t="s">
        <v>10</v>
      </c>
      <c r="DG111" s="239"/>
      <c r="DH111" s="239" t="s">
        <v>10</v>
      </c>
      <c r="DJ111" s="225" t="s">
        <v>290</v>
      </c>
      <c r="DK111" s="238">
        <v>4220</v>
      </c>
      <c r="DL111" s="238">
        <v>710</v>
      </c>
      <c r="DM111" s="239" t="s">
        <v>10</v>
      </c>
      <c r="DN111" s="239" t="s">
        <v>10</v>
      </c>
      <c r="DO111" s="239"/>
      <c r="DP111" s="239" t="s">
        <v>10</v>
      </c>
      <c r="DQ111" s="239"/>
      <c r="DR111" s="239" t="s">
        <v>10</v>
      </c>
      <c r="DS111" s="239" t="s">
        <v>10</v>
      </c>
      <c r="DT111" s="239" t="s">
        <v>10</v>
      </c>
      <c r="DU111" s="239"/>
      <c r="DV111" s="239" t="s">
        <v>10</v>
      </c>
      <c r="DW111" s="239"/>
      <c r="DX111" s="239" t="s">
        <v>10</v>
      </c>
      <c r="DZ111" s="225" t="s">
        <v>290</v>
      </c>
      <c r="EA111" s="238">
        <v>4220</v>
      </c>
      <c r="EB111" s="238">
        <v>710</v>
      </c>
      <c r="EC111" s="239" t="s">
        <v>10</v>
      </c>
      <c r="ED111" s="239" t="s">
        <v>10</v>
      </c>
      <c r="EE111" s="239"/>
      <c r="EF111" s="239" t="s">
        <v>10</v>
      </c>
      <c r="EG111" s="239"/>
      <c r="EH111" s="239" t="s">
        <v>10</v>
      </c>
      <c r="EI111" s="239" t="s">
        <v>10</v>
      </c>
      <c r="EJ111" s="239" t="s">
        <v>10</v>
      </c>
      <c r="EK111" s="239"/>
      <c r="EL111" s="239" t="s">
        <v>10</v>
      </c>
      <c r="EM111" s="239"/>
      <c r="EN111" s="239" t="s">
        <v>10</v>
      </c>
      <c r="EO111" s="225" t="s">
        <v>290</v>
      </c>
      <c r="EP111" s="238">
        <v>4220</v>
      </c>
      <c r="EQ111" s="238">
        <v>710</v>
      </c>
      <c r="ER111" s="239" t="s">
        <v>10</v>
      </c>
      <c r="ES111" s="239" t="s">
        <v>10</v>
      </c>
      <c r="ET111" s="239"/>
      <c r="EU111" s="239" t="s">
        <v>10</v>
      </c>
      <c r="EV111" s="239"/>
      <c r="EW111" s="239" t="s">
        <v>10</v>
      </c>
      <c r="EX111" s="239" t="s">
        <v>10</v>
      </c>
      <c r="EY111" s="239" t="s">
        <v>10</v>
      </c>
      <c r="EZ111" s="239"/>
      <c r="FA111" s="239" t="s">
        <v>10</v>
      </c>
      <c r="FB111" s="239"/>
      <c r="FC111" s="239" t="s">
        <v>10</v>
      </c>
      <c r="FD111" s="225" t="s">
        <v>290</v>
      </c>
      <c r="FE111" s="238">
        <v>4220</v>
      </c>
      <c r="FF111" s="238">
        <v>710</v>
      </c>
      <c r="FG111" s="257">
        <v>0</v>
      </c>
      <c r="FH111" s="239" t="s">
        <v>10</v>
      </c>
      <c r="FI111" s="239"/>
      <c r="FJ111" s="239" t="s">
        <v>10</v>
      </c>
      <c r="FK111" s="239"/>
      <c r="FL111" s="239" t="s">
        <v>10</v>
      </c>
      <c r="FM111" s="258">
        <v>0</v>
      </c>
      <c r="FN111" s="239" t="s">
        <v>10</v>
      </c>
      <c r="FO111" s="239"/>
      <c r="FP111" s="239" t="s">
        <v>10</v>
      </c>
      <c r="FQ111" s="239"/>
      <c r="FR111" s="239" t="s">
        <v>10</v>
      </c>
      <c r="FS111" s="225" t="s">
        <v>290</v>
      </c>
      <c r="FT111" s="238">
        <v>4220</v>
      </c>
      <c r="FU111" s="238">
        <v>710</v>
      </c>
      <c r="FV111" s="257">
        <v>0</v>
      </c>
      <c r="FW111" s="239" t="s">
        <v>10</v>
      </c>
      <c r="FX111" s="239"/>
      <c r="FY111" s="239" t="s">
        <v>10</v>
      </c>
      <c r="FZ111" s="239"/>
      <c r="GA111" s="239" t="s">
        <v>10</v>
      </c>
      <c r="GB111" s="328">
        <v>0</v>
      </c>
      <c r="GC111" s="259">
        <v>0</v>
      </c>
      <c r="GD111" s="239"/>
      <c r="GE111" s="239" t="s">
        <v>10</v>
      </c>
    </row>
    <row r="112" spans="1:204" ht="16.5">
      <c r="A112" s="142"/>
      <c r="B112" s="143"/>
      <c r="C112" s="143"/>
      <c r="D112" s="144"/>
      <c r="E112" s="145"/>
      <c r="F112" s="145"/>
      <c r="G112" s="145"/>
      <c r="H112" s="145"/>
      <c r="I112" s="144"/>
      <c r="J112" s="146"/>
      <c r="K112" s="144"/>
      <c r="L112" s="144"/>
      <c r="M112" s="144"/>
      <c r="N112" s="144"/>
      <c r="O112" s="144"/>
      <c r="P112" s="144"/>
      <c r="Q112" s="144"/>
      <c r="R112" s="142"/>
      <c r="S112" s="143"/>
      <c r="T112" s="143"/>
      <c r="U112" s="144"/>
      <c r="V112" s="145"/>
      <c r="W112" s="145"/>
      <c r="X112" s="145"/>
      <c r="Y112" s="145"/>
      <c r="Z112" s="144"/>
      <c r="AA112" s="146"/>
      <c r="AB112" s="144"/>
      <c r="AC112" s="144"/>
      <c r="AD112" s="144"/>
      <c r="AE112" s="144"/>
      <c r="AF112" s="144"/>
      <c r="AG112" s="144"/>
      <c r="AH112" s="142"/>
      <c r="AI112" s="143"/>
      <c r="AJ112" s="143"/>
      <c r="AK112" s="144"/>
      <c r="AL112" s="145"/>
      <c r="AM112" s="145"/>
      <c r="AN112" s="145"/>
      <c r="AO112" s="145"/>
      <c r="AP112" s="144"/>
      <c r="AQ112" s="146"/>
      <c r="AR112" s="144"/>
      <c r="AS112" s="144"/>
      <c r="AT112" s="144"/>
      <c r="AU112" s="144"/>
      <c r="AV112" s="144"/>
      <c r="AW112" s="144"/>
      <c r="AX112" s="142"/>
      <c r="AY112" s="143"/>
      <c r="AZ112" s="143"/>
      <c r="BA112" s="144"/>
      <c r="BB112" s="145"/>
      <c r="BC112" s="145"/>
      <c r="BD112" s="145"/>
      <c r="BE112" s="145"/>
      <c r="BF112" s="144"/>
      <c r="BG112" s="146"/>
      <c r="BH112" s="144"/>
      <c r="BI112" s="144"/>
      <c r="BJ112" s="144"/>
      <c r="BK112" s="144"/>
      <c r="BL112" s="144"/>
      <c r="BM112" s="144"/>
      <c r="BN112" s="142"/>
      <c r="BO112" s="143"/>
      <c r="BP112" s="143"/>
      <c r="BQ112" s="144"/>
      <c r="BR112" s="145"/>
      <c r="BS112" s="145"/>
      <c r="BT112" s="145"/>
      <c r="BU112" s="145"/>
      <c r="BV112" s="144"/>
      <c r="BW112" s="146"/>
      <c r="BX112" s="144"/>
      <c r="BY112" s="144"/>
      <c r="BZ112" s="144"/>
      <c r="CA112" s="144"/>
      <c r="CB112" s="144"/>
      <c r="CC112" s="144"/>
      <c r="CD112" s="142"/>
      <c r="CE112" s="143"/>
      <c r="CF112" s="143"/>
      <c r="CG112" s="279"/>
      <c r="CH112" s="280"/>
      <c r="CI112" s="280"/>
      <c r="CJ112" s="280"/>
      <c r="CK112" s="280"/>
      <c r="CL112" s="279"/>
      <c r="CM112" s="281"/>
      <c r="CN112" s="279"/>
      <c r="CO112" s="279"/>
      <c r="CP112" s="279"/>
      <c r="CQ112" s="279"/>
      <c r="CR112" s="279"/>
      <c r="CS112" s="144"/>
      <c r="CT112" s="142"/>
      <c r="CU112" s="143"/>
      <c r="CV112" s="143"/>
      <c r="CW112" s="144"/>
      <c r="CX112" s="145"/>
      <c r="CY112" s="145"/>
      <c r="CZ112" s="145"/>
      <c r="DA112" s="145"/>
      <c r="DB112" s="144"/>
      <c r="DC112" s="146"/>
      <c r="DD112" s="144"/>
      <c r="DE112" s="144"/>
      <c r="DF112" s="144"/>
      <c r="DG112" s="144"/>
      <c r="DH112" s="144"/>
      <c r="DI112" s="144"/>
      <c r="DJ112" s="142"/>
      <c r="DK112" s="143"/>
      <c r="DL112" s="143"/>
      <c r="DM112" s="144"/>
      <c r="DN112" s="145"/>
      <c r="DO112" s="145"/>
      <c r="DP112" s="145"/>
      <c r="DQ112" s="145"/>
      <c r="DR112" s="144"/>
      <c r="DS112" s="146"/>
      <c r="DT112" s="144"/>
      <c r="DU112" s="144"/>
      <c r="DV112" s="144"/>
      <c r="DW112" s="144"/>
      <c r="DX112" s="144"/>
      <c r="DY112" s="144"/>
      <c r="DZ112" s="142"/>
      <c r="EA112" s="143"/>
      <c r="EB112" s="143"/>
      <c r="EC112" s="144"/>
      <c r="ED112" s="145"/>
      <c r="EE112" s="145"/>
      <c r="EF112" s="145"/>
      <c r="EG112" s="145"/>
      <c r="EH112" s="144"/>
      <c r="EI112" s="146"/>
      <c r="EJ112" s="144"/>
      <c r="EK112" s="144"/>
      <c r="EL112" s="144"/>
      <c r="EM112" s="144"/>
      <c r="EN112" s="144"/>
      <c r="EO112" s="142"/>
      <c r="EP112" s="143"/>
      <c r="EQ112" s="143"/>
      <c r="ER112" s="144"/>
      <c r="ES112" s="145"/>
      <c r="ET112" s="145"/>
      <c r="EU112" s="145"/>
      <c r="EV112" s="145"/>
      <c r="EW112" s="144"/>
      <c r="EX112" s="146"/>
      <c r="EY112" s="144"/>
      <c r="EZ112" s="144"/>
      <c r="FA112" s="144"/>
      <c r="FB112" s="144"/>
      <c r="FC112" s="144"/>
      <c r="FD112" s="142"/>
      <c r="FE112" s="143"/>
      <c r="FF112" s="143"/>
      <c r="FG112" s="144"/>
      <c r="FH112" s="145"/>
      <c r="FI112" s="145"/>
      <c r="FJ112" s="145"/>
      <c r="FK112" s="145"/>
      <c r="FL112" s="144"/>
      <c r="FM112" s="146"/>
      <c r="FN112" s="144"/>
      <c r="FO112" s="144"/>
      <c r="FP112" s="144"/>
      <c r="FQ112" s="144"/>
      <c r="FR112" s="144"/>
      <c r="FS112" s="142"/>
      <c r="FT112" s="143"/>
      <c r="FU112" s="143"/>
      <c r="FV112" s="144"/>
      <c r="FW112" s="145"/>
      <c r="FX112" s="145"/>
      <c r="FY112" s="145"/>
      <c r="FZ112" s="145"/>
      <c r="GA112" s="144"/>
      <c r="GB112" s="329"/>
      <c r="GC112" s="144"/>
      <c r="GD112" s="144"/>
      <c r="GE112" s="144"/>
      <c r="GF112" s="144"/>
      <c r="GG112" s="144"/>
      <c r="GH112" s="144"/>
      <c r="GI112" s="144"/>
      <c r="GJ112" s="144"/>
      <c r="GK112" s="144"/>
      <c r="GL112" s="144"/>
      <c r="GM112" s="144"/>
      <c r="GN112" s="144"/>
      <c r="GO112" s="144"/>
      <c r="GP112" s="144"/>
      <c r="GQ112" s="144"/>
      <c r="GR112" s="144"/>
      <c r="GS112" s="144"/>
      <c r="GT112" s="144"/>
      <c r="GU112" s="144"/>
      <c r="GV112" s="144"/>
    </row>
    <row r="113" spans="1:204" ht="15.75">
      <c r="A113" s="149" t="s">
        <v>313</v>
      </c>
      <c r="B113" s="150"/>
      <c r="C113" s="150"/>
      <c r="D113" s="151"/>
      <c r="E113" s="151"/>
      <c r="F113" s="151"/>
      <c r="G113" s="151"/>
      <c r="H113" s="151"/>
      <c r="I113" s="505" t="s">
        <v>148</v>
      </c>
      <c r="J113" s="505"/>
      <c r="K113" s="150"/>
      <c r="L113" s="319"/>
      <c r="M113" s="144"/>
      <c r="N113" s="144"/>
      <c r="O113" s="144"/>
      <c r="P113" s="144"/>
      <c r="Q113" s="144"/>
      <c r="R113" s="149" t="s">
        <v>313</v>
      </c>
      <c r="S113" s="150"/>
      <c r="T113" s="150"/>
      <c r="U113" s="151"/>
      <c r="V113" s="151"/>
      <c r="W113" s="151"/>
      <c r="X113" s="151"/>
      <c r="Y113" s="151"/>
      <c r="Z113" s="505" t="s">
        <v>148</v>
      </c>
      <c r="AA113" s="505"/>
      <c r="AB113" s="150"/>
      <c r="AC113" s="319"/>
      <c r="AD113" s="144"/>
      <c r="AE113" s="144"/>
      <c r="AF113" s="144"/>
      <c r="AG113" s="144"/>
      <c r="AH113" s="149" t="s">
        <v>313</v>
      </c>
      <c r="AI113" s="150"/>
      <c r="AJ113" s="150"/>
      <c r="AK113" s="151"/>
      <c r="AL113" s="151"/>
      <c r="AM113" s="151"/>
      <c r="AN113" s="151"/>
      <c r="AO113" s="151"/>
      <c r="AP113" s="505" t="s">
        <v>148</v>
      </c>
      <c r="AQ113" s="505"/>
      <c r="AR113" s="150"/>
      <c r="AS113" s="319"/>
      <c r="AT113" s="144"/>
      <c r="AU113" s="144"/>
      <c r="AV113" s="144"/>
      <c r="AW113" s="144"/>
      <c r="AX113" s="149" t="s">
        <v>313</v>
      </c>
      <c r="AY113" s="150"/>
      <c r="AZ113" s="150"/>
      <c r="BA113" s="151"/>
      <c r="BB113" s="151"/>
      <c r="BC113" s="151"/>
      <c r="BD113" s="151"/>
      <c r="BE113" s="151"/>
      <c r="BF113" s="505" t="s">
        <v>148</v>
      </c>
      <c r="BG113" s="505"/>
      <c r="BH113" s="150"/>
      <c r="BI113" s="319"/>
      <c r="BJ113" s="144"/>
      <c r="BK113" s="144"/>
      <c r="BL113" s="144"/>
      <c r="BM113" s="144"/>
      <c r="BN113" s="149" t="s">
        <v>313</v>
      </c>
      <c r="BO113" s="150"/>
      <c r="BP113" s="150"/>
      <c r="BQ113" s="151"/>
      <c r="BR113" s="151"/>
      <c r="BS113" s="151"/>
      <c r="BT113" s="151"/>
      <c r="BU113" s="151"/>
      <c r="BV113" s="505" t="s">
        <v>148</v>
      </c>
      <c r="BW113" s="505"/>
      <c r="BX113" s="150"/>
      <c r="BY113" s="319"/>
      <c r="BZ113" s="144"/>
      <c r="CA113" s="144"/>
      <c r="CB113" s="144"/>
      <c r="CC113" s="144"/>
      <c r="CD113" s="149" t="s">
        <v>313</v>
      </c>
      <c r="CE113" s="150"/>
      <c r="CF113" s="150"/>
      <c r="CG113" s="151"/>
      <c r="CH113" s="151"/>
      <c r="CI113" s="151"/>
      <c r="CJ113" s="151"/>
      <c r="CK113" s="151"/>
      <c r="CL113" s="505" t="s">
        <v>148</v>
      </c>
      <c r="CM113" s="505"/>
      <c r="CN113" s="150"/>
      <c r="CO113" s="319"/>
      <c r="CP113" s="144"/>
      <c r="CQ113" s="144"/>
      <c r="CR113" s="144"/>
      <c r="CS113" s="144"/>
      <c r="CT113" s="149" t="s">
        <v>313</v>
      </c>
      <c r="CU113" s="150"/>
      <c r="CV113" s="150"/>
      <c r="CW113" s="151"/>
      <c r="CX113" s="151"/>
      <c r="CY113" s="151"/>
      <c r="CZ113" s="151"/>
      <c r="DA113" s="151"/>
      <c r="DB113" s="505" t="s">
        <v>148</v>
      </c>
      <c r="DC113" s="505"/>
      <c r="DD113" s="150"/>
      <c r="DE113" s="319"/>
      <c r="DF113" s="144"/>
      <c r="DG113" s="144"/>
      <c r="DH113" s="144"/>
      <c r="DI113" s="144"/>
      <c r="DJ113" s="149" t="s">
        <v>313</v>
      </c>
      <c r="DK113" s="150"/>
      <c r="DL113" s="150"/>
      <c r="DM113" s="151"/>
      <c r="DN113" s="151"/>
      <c r="DO113" s="151"/>
      <c r="DP113" s="151"/>
      <c r="DQ113" s="151"/>
      <c r="DR113" s="505" t="s">
        <v>148</v>
      </c>
      <c r="DS113" s="505"/>
      <c r="DT113" s="150"/>
      <c r="DU113" s="319"/>
      <c r="DV113" s="144"/>
      <c r="DW113" s="144"/>
      <c r="DX113" s="144"/>
      <c r="DY113" s="144"/>
      <c r="DZ113" s="149" t="s">
        <v>313</v>
      </c>
      <c r="EA113" s="150"/>
      <c r="EB113" s="150"/>
      <c r="EC113" s="151"/>
      <c r="ED113" s="151"/>
      <c r="EE113" s="151"/>
      <c r="EF113" s="151"/>
      <c r="EG113" s="151"/>
      <c r="EH113" s="505" t="s">
        <v>148</v>
      </c>
      <c r="EI113" s="505"/>
      <c r="EJ113" s="150"/>
      <c r="EK113" s="319"/>
      <c r="EL113" s="144"/>
      <c r="EM113" s="144"/>
      <c r="EN113" s="144"/>
      <c r="EO113" s="149" t="s">
        <v>313</v>
      </c>
      <c r="EP113" s="150"/>
      <c r="EQ113" s="150"/>
      <c r="ER113" s="151"/>
      <c r="ES113" s="151"/>
      <c r="ET113" s="151"/>
      <c r="EU113" s="151"/>
      <c r="EV113" s="151"/>
      <c r="EW113" s="505" t="s">
        <v>148</v>
      </c>
      <c r="EX113" s="505"/>
      <c r="EY113" s="150"/>
      <c r="EZ113" s="319"/>
      <c r="FA113" s="144"/>
      <c r="FB113" s="144"/>
      <c r="FC113" s="144"/>
      <c r="FD113" s="149" t="s">
        <v>313</v>
      </c>
      <c r="FE113" s="150"/>
      <c r="FF113" s="150"/>
      <c r="FG113" s="151"/>
      <c r="FH113" s="151"/>
      <c r="FI113" s="151"/>
      <c r="FJ113" s="151"/>
      <c r="FK113" s="151"/>
      <c r="FL113" s="505" t="s">
        <v>148</v>
      </c>
      <c r="FM113" s="505"/>
      <c r="FN113" s="150"/>
      <c r="FO113" s="319"/>
      <c r="FP113" s="144"/>
      <c r="FQ113" s="144"/>
      <c r="FR113" s="144"/>
      <c r="FS113" s="149" t="s">
        <v>313</v>
      </c>
      <c r="FT113" s="150"/>
      <c r="FU113" s="150"/>
      <c r="FV113" s="151"/>
      <c r="FW113" s="151"/>
      <c r="FX113" s="151"/>
      <c r="FY113" s="151"/>
      <c r="FZ113" s="151"/>
      <c r="GA113" s="505" t="s">
        <v>148</v>
      </c>
      <c r="GB113" s="505"/>
      <c r="GC113" s="144">
        <v>0</v>
      </c>
      <c r="GD113" s="144"/>
      <c r="GE113" s="144"/>
      <c r="GF113" s="144"/>
      <c r="GG113" s="144"/>
      <c r="GH113" s="144"/>
      <c r="GI113" s="144"/>
      <c r="GJ113" s="144"/>
      <c r="GK113" s="144"/>
      <c r="GL113" s="144"/>
      <c r="GM113" s="144"/>
      <c r="GN113" s="144"/>
      <c r="GO113" s="144"/>
      <c r="GP113" s="144"/>
      <c r="GQ113" s="144"/>
      <c r="GR113" s="144"/>
      <c r="GS113" s="144"/>
      <c r="GT113" s="144"/>
      <c r="GU113" s="144"/>
      <c r="GV113" s="144"/>
    </row>
    <row r="114" spans="1:204" ht="15">
      <c r="A114" s="151"/>
      <c r="B114" s="504" t="s">
        <v>248</v>
      </c>
      <c r="C114" s="504"/>
      <c r="D114" s="151"/>
      <c r="E114" s="151"/>
      <c r="F114" s="151"/>
      <c r="G114" s="151"/>
      <c r="H114" s="151"/>
      <c r="I114" s="504" t="s">
        <v>249</v>
      </c>
      <c r="J114" s="504"/>
      <c r="K114" s="504"/>
      <c r="L114" s="312"/>
      <c r="M114" s="144"/>
      <c r="N114" s="144"/>
      <c r="O114" s="144"/>
      <c r="P114" s="144"/>
      <c r="Q114" s="144"/>
      <c r="R114" s="151"/>
      <c r="S114" s="504" t="s">
        <v>248</v>
      </c>
      <c r="T114" s="504"/>
      <c r="U114" s="151"/>
      <c r="V114" s="151"/>
      <c r="W114" s="151"/>
      <c r="X114" s="151"/>
      <c r="Y114" s="151"/>
      <c r="Z114" s="504" t="s">
        <v>249</v>
      </c>
      <c r="AA114" s="504"/>
      <c r="AB114" s="504"/>
      <c r="AC114" s="312"/>
      <c r="AD114" s="144"/>
      <c r="AE114" s="144"/>
      <c r="AF114" s="144"/>
      <c r="AG114" s="144"/>
      <c r="AH114" s="151"/>
      <c r="AI114" s="504" t="s">
        <v>248</v>
      </c>
      <c r="AJ114" s="504"/>
      <c r="AK114" s="151"/>
      <c r="AL114" s="151"/>
      <c r="AM114" s="151"/>
      <c r="AN114" s="151"/>
      <c r="AO114" s="151"/>
      <c r="AP114" s="504" t="s">
        <v>249</v>
      </c>
      <c r="AQ114" s="504"/>
      <c r="AR114" s="504"/>
      <c r="AS114" s="312"/>
      <c r="AT114" s="144"/>
      <c r="AU114" s="144"/>
      <c r="AV114" s="144"/>
      <c r="AW114" s="144"/>
      <c r="AX114" s="151"/>
      <c r="AY114" s="504" t="s">
        <v>248</v>
      </c>
      <c r="AZ114" s="504"/>
      <c r="BA114" s="151"/>
      <c r="BB114" s="151"/>
      <c r="BC114" s="151"/>
      <c r="BD114" s="151"/>
      <c r="BE114" s="151"/>
      <c r="BF114" s="504" t="s">
        <v>249</v>
      </c>
      <c r="BG114" s="504"/>
      <c r="BH114" s="504"/>
      <c r="BI114" s="312"/>
      <c r="BJ114" s="144"/>
      <c r="BK114" s="144"/>
      <c r="BL114" s="144"/>
      <c r="BM114" s="144"/>
      <c r="BN114" s="151"/>
      <c r="BO114" s="504" t="s">
        <v>248</v>
      </c>
      <c r="BP114" s="504"/>
      <c r="BQ114" s="151"/>
      <c r="BR114" s="151"/>
      <c r="BS114" s="151"/>
      <c r="BT114" s="151"/>
      <c r="BU114" s="151"/>
      <c r="BV114" s="504" t="s">
        <v>249</v>
      </c>
      <c r="BW114" s="504"/>
      <c r="BX114" s="504"/>
      <c r="BY114" s="312"/>
      <c r="BZ114" s="144"/>
      <c r="CA114" s="144"/>
      <c r="CB114" s="144"/>
      <c r="CC114" s="144"/>
      <c r="CD114" s="151"/>
      <c r="CE114" s="504" t="s">
        <v>248</v>
      </c>
      <c r="CF114" s="504"/>
      <c r="CG114" s="151"/>
      <c r="CH114" s="151"/>
      <c r="CI114" s="151"/>
      <c r="CJ114" s="151"/>
      <c r="CK114" s="151"/>
      <c r="CL114" s="504" t="s">
        <v>249</v>
      </c>
      <c r="CM114" s="504"/>
      <c r="CN114" s="504"/>
      <c r="CO114" s="312"/>
      <c r="CP114" s="144"/>
      <c r="CQ114" s="144"/>
      <c r="CR114" s="144"/>
      <c r="CS114" s="144"/>
      <c r="CT114" s="151"/>
      <c r="CU114" s="504" t="s">
        <v>248</v>
      </c>
      <c r="CV114" s="504"/>
      <c r="CW114" s="151"/>
      <c r="CX114" s="151"/>
      <c r="CY114" s="151"/>
      <c r="CZ114" s="151"/>
      <c r="DA114" s="151"/>
      <c r="DB114" s="504" t="s">
        <v>249</v>
      </c>
      <c r="DC114" s="504"/>
      <c r="DD114" s="504"/>
      <c r="DE114" s="312"/>
      <c r="DF114" s="144"/>
      <c r="DG114" s="144"/>
      <c r="DH114" s="144"/>
      <c r="DI114" s="144"/>
      <c r="DJ114" s="151"/>
      <c r="DK114" s="504" t="s">
        <v>248</v>
      </c>
      <c r="DL114" s="504"/>
      <c r="DM114" s="151"/>
      <c r="DN114" s="151"/>
      <c r="DO114" s="151"/>
      <c r="DP114" s="151"/>
      <c r="DQ114" s="151"/>
      <c r="DR114" s="504" t="s">
        <v>249</v>
      </c>
      <c r="DS114" s="504"/>
      <c r="DT114" s="504"/>
      <c r="DU114" s="312"/>
      <c r="DV114" s="144"/>
      <c r="DW114" s="144"/>
      <c r="DX114" s="144"/>
      <c r="DY114" s="144"/>
      <c r="DZ114" s="151"/>
      <c r="EA114" s="504" t="s">
        <v>248</v>
      </c>
      <c r="EB114" s="504"/>
      <c r="EC114" s="151"/>
      <c r="ED114" s="151"/>
      <c r="EE114" s="151"/>
      <c r="EF114" s="151"/>
      <c r="EG114" s="151"/>
      <c r="EH114" s="504" t="s">
        <v>249</v>
      </c>
      <c r="EI114" s="504"/>
      <c r="EJ114" s="504"/>
      <c r="EK114" s="312"/>
      <c r="EL114" s="144"/>
      <c r="EM114" s="144"/>
      <c r="EN114" s="144"/>
      <c r="EO114" s="151"/>
      <c r="EP114" s="504" t="s">
        <v>248</v>
      </c>
      <c r="EQ114" s="504"/>
      <c r="ER114" s="151"/>
      <c r="ES114" s="151"/>
      <c r="ET114" s="151"/>
      <c r="EU114" s="151"/>
      <c r="EV114" s="151"/>
      <c r="EW114" s="504" t="s">
        <v>249</v>
      </c>
      <c r="EX114" s="504"/>
      <c r="EY114" s="504"/>
      <c r="EZ114" s="312"/>
      <c r="FA114" s="144"/>
      <c r="FB114" s="144"/>
      <c r="FC114" s="144"/>
      <c r="FD114" s="151"/>
      <c r="FE114" s="504" t="s">
        <v>248</v>
      </c>
      <c r="FF114" s="504"/>
      <c r="FG114" s="151"/>
      <c r="FH114" s="151"/>
      <c r="FI114" s="151"/>
      <c r="FJ114" s="151"/>
      <c r="FK114" s="151"/>
      <c r="FL114" s="504" t="s">
        <v>249</v>
      </c>
      <c r="FM114" s="504"/>
      <c r="FN114" s="504"/>
      <c r="FO114" s="312"/>
      <c r="FP114" s="144"/>
      <c r="FQ114" s="144"/>
      <c r="FR114" s="144"/>
      <c r="FS114" s="151"/>
      <c r="FT114" s="504" t="s">
        <v>248</v>
      </c>
      <c r="FU114" s="504"/>
      <c r="FV114" s="151"/>
      <c r="FW114" s="151"/>
      <c r="FX114" s="151"/>
      <c r="FY114" s="151"/>
      <c r="FZ114" s="151"/>
      <c r="GA114" s="504" t="s">
        <v>249</v>
      </c>
      <c r="GB114" s="504"/>
      <c r="GC114" s="144"/>
      <c r="GD114" s="144"/>
      <c r="GE114" s="144"/>
      <c r="GF114" s="144"/>
      <c r="GG114" s="144"/>
      <c r="GH114" s="144"/>
      <c r="GI114" s="144"/>
      <c r="GJ114" s="144"/>
      <c r="GK114" s="144"/>
      <c r="GL114" s="144"/>
      <c r="GM114" s="144"/>
      <c r="GN114" s="144"/>
      <c r="GO114" s="144"/>
      <c r="GP114" s="144"/>
      <c r="GQ114" s="144"/>
      <c r="GR114" s="144"/>
      <c r="GS114" s="144"/>
      <c r="GT114" s="144"/>
      <c r="GU114" s="144"/>
      <c r="GV114" s="144"/>
    </row>
    <row r="115" spans="1:204" ht="15">
      <c r="A115" s="151"/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44"/>
      <c r="N115" s="144"/>
      <c r="O115" s="144"/>
      <c r="P115" s="144"/>
      <c r="Q115" s="144"/>
      <c r="R115" s="151"/>
      <c r="S115" s="151"/>
      <c r="T115" s="151"/>
      <c r="U115" s="151"/>
      <c r="V115" s="151"/>
      <c r="W115" s="151"/>
      <c r="X115" s="151"/>
      <c r="Y115" s="151"/>
      <c r="Z115" s="151"/>
      <c r="AA115" s="151"/>
      <c r="AB115" s="151"/>
      <c r="AC115" s="151"/>
      <c r="AD115" s="144"/>
      <c r="AE115" s="144"/>
      <c r="AF115" s="144"/>
      <c r="AG115" s="144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44"/>
      <c r="AU115" s="144"/>
      <c r="AV115" s="144"/>
      <c r="AW115" s="144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  <c r="BI115" s="151"/>
      <c r="BJ115" s="144"/>
      <c r="BK115" s="144"/>
      <c r="BL115" s="144"/>
      <c r="BM115" s="144"/>
      <c r="BN115" s="151"/>
      <c r="BO115" s="151"/>
      <c r="BP115" s="151"/>
      <c r="BQ115" s="151"/>
      <c r="BR115" s="151"/>
      <c r="BS115" s="151"/>
      <c r="BT115" s="151"/>
      <c r="BU115" s="151"/>
      <c r="BV115" s="151"/>
      <c r="BW115" s="151"/>
      <c r="BX115" s="151"/>
      <c r="BY115" s="151"/>
      <c r="BZ115" s="144"/>
      <c r="CA115" s="144"/>
      <c r="CB115" s="144"/>
      <c r="CC115" s="144"/>
      <c r="CD115" s="151"/>
      <c r="CE115" s="151"/>
      <c r="CF115" s="151"/>
      <c r="CG115" s="151"/>
      <c r="CH115" s="151"/>
      <c r="CI115" s="151"/>
      <c r="CJ115" s="151"/>
      <c r="CK115" s="151"/>
      <c r="CL115" s="151"/>
      <c r="CM115" s="151"/>
      <c r="CN115" s="151"/>
      <c r="CO115" s="151"/>
      <c r="CP115" s="144"/>
      <c r="CQ115" s="144"/>
      <c r="CR115" s="144"/>
      <c r="CS115" s="144"/>
      <c r="CT115" s="151"/>
      <c r="CU115" s="151"/>
      <c r="CV115" s="151"/>
      <c r="CW115" s="151"/>
      <c r="CX115" s="151"/>
      <c r="CY115" s="151"/>
      <c r="CZ115" s="151"/>
      <c r="DA115" s="151"/>
      <c r="DB115" s="151"/>
      <c r="DC115" s="151"/>
      <c r="DD115" s="151"/>
      <c r="DE115" s="151"/>
      <c r="DF115" s="144"/>
      <c r="DG115" s="144"/>
      <c r="DH115" s="144"/>
      <c r="DI115" s="144"/>
      <c r="DJ115" s="151"/>
      <c r="DK115" s="151"/>
      <c r="DL115" s="151"/>
      <c r="DM115" s="151"/>
      <c r="DN115" s="151"/>
      <c r="DO115" s="151"/>
      <c r="DP115" s="151"/>
      <c r="DQ115" s="151"/>
      <c r="DR115" s="151"/>
      <c r="DS115" s="151"/>
      <c r="DT115" s="151"/>
      <c r="DU115" s="151"/>
      <c r="DV115" s="144"/>
      <c r="DW115" s="144"/>
      <c r="DX115" s="144"/>
      <c r="DY115" s="144"/>
      <c r="DZ115" s="151"/>
      <c r="EA115" s="151"/>
      <c r="EB115" s="151"/>
      <c r="EC115" s="151"/>
      <c r="ED115" s="151"/>
      <c r="EE115" s="151"/>
      <c r="EF115" s="151"/>
      <c r="EG115" s="151"/>
      <c r="EH115" s="151"/>
      <c r="EI115" s="151"/>
      <c r="EJ115" s="151"/>
      <c r="EK115" s="151"/>
      <c r="EL115" s="144"/>
      <c r="EM115" s="144"/>
      <c r="EN115" s="144"/>
      <c r="EO115" s="151"/>
      <c r="EP115" s="151"/>
      <c r="EQ115" s="151"/>
      <c r="ER115" s="151"/>
      <c r="ES115" s="151"/>
      <c r="ET115" s="151"/>
      <c r="EU115" s="151"/>
      <c r="EV115" s="151"/>
      <c r="EW115" s="151"/>
      <c r="EX115" s="151"/>
      <c r="EY115" s="151"/>
      <c r="EZ115" s="151"/>
      <c r="FA115" s="144"/>
      <c r="FB115" s="144"/>
      <c r="FC115" s="144"/>
      <c r="FD115" s="151"/>
      <c r="FE115" s="151"/>
      <c r="FF115" s="151"/>
      <c r="FG115" s="151"/>
      <c r="FH115" s="151"/>
      <c r="FI115" s="151"/>
      <c r="FJ115" s="151"/>
      <c r="FK115" s="151"/>
      <c r="FL115" s="151"/>
      <c r="FM115" s="151"/>
      <c r="FN115" s="151"/>
      <c r="FO115" s="151"/>
      <c r="FP115" s="144"/>
      <c r="FQ115" s="144"/>
      <c r="FR115" s="144"/>
      <c r="FS115" s="151"/>
      <c r="FT115" s="151"/>
      <c r="FU115" s="151"/>
      <c r="FV115" s="151"/>
      <c r="FW115" s="151"/>
      <c r="FX115" s="151"/>
      <c r="FY115" s="151"/>
      <c r="FZ115" s="151"/>
      <c r="GA115" s="151"/>
      <c r="GB115" s="151"/>
      <c r="GC115" s="144"/>
      <c r="GD115" s="144"/>
      <c r="GE115" s="144"/>
      <c r="GF115" s="144"/>
      <c r="GG115" s="144"/>
      <c r="GH115" s="144"/>
      <c r="GI115" s="144"/>
      <c r="GJ115" s="144"/>
      <c r="GK115" s="144"/>
      <c r="GL115" s="144"/>
      <c r="GM115" s="144"/>
      <c r="GN115" s="144"/>
      <c r="GO115" s="144"/>
      <c r="GP115" s="144"/>
      <c r="GQ115" s="144"/>
      <c r="GR115" s="144"/>
      <c r="GS115" s="144"/>
      <c r="GT115" s="144"/>
      <c r="GU115" s="144"/>
      <c r="GV115" s="144"/>
    </row>
    <row r="116" spans="1:204" ht="15.75">
      <c r="A116" s="149" t="s">
        <v>305</v>
      </c>
      <c r="B116" s="150"/>
      <c r="C116" s="150"/>
      <c r="D116" s="151"/>
      <c r="E116" s="151"/>
      <c r="F116" s="151"/>
      <c r="G116" s="151"/>
      <c r="H116" s="151"/>
      <c r="I116" s="505" t="s">
        <v>306</v>
      </c>
      <c r="J116" s="505"/>
      <c r="K116" s="150"/>
      <c r="L116" s="319"/>
      <c r="M116" s="144"/>
      <c r="N116" s="144"/>
      <c r="O116" s="144"/>
      <c r="P116" s="144"/>
      <c r="Q116" s="144"/>
      <c r="R116" s="149" t="s">
        <v>305</v>
      </c>
      <c r="S116" s="150"/>
      <c r="T116" s="150"/>
      <c r="U116" s="151"/>
      <c r="V116" s="151"/>
      <c r="W116" s="151"/>
      <c r="X116" s="151"/>
      <c r="Y116" s="151"/>
      <c r="Z116" s="505" t="s">
        <v>306</v>
      </c>
      <c r="AA116" s="505"/>
      <c r="AB116" s="150"/>
      <c r="AC116" s="319"/>
      <c r="AD116" s="144"/>
      <c r="AE116" s="144"/>
      <c r="AF116" s="144"/>
      <c r="AG116" s="144"/>
      <c r="AH116" s="149" t="s">
        <v>305</v>
      </c>
      <c r="AI116" s="150"/>
      <c r="AJ116" s="150"/>
      <c r="AK116" s="151"/>
      <c r="AL116" s="151"/>
      <c r="AM116" s="151"/>
      <c r="AN116" s="151"/>
      <c r="AO116" s="151"/>
      <c r="AP116" s="505" t="s">
        <v>306</v>
      </c>
      <c r="AQ116" s="505"/>
      <c r="AR116" s="150"/>
      <c r="AS116" s="319"/>
      <c r="AT116" s="144"/>
      <c r="AU116" s="144"/>
      <c r="AV116" s="144"/>
      <c r="AW116" s="144"/>
      <c r="AX116" s="149" t="s">
        <v>305</v>
      </c>
      <c r="AY116" s="150"/>
      <c r="AZ116" s="150"/>
      <c r="BA116" s="151"/>
      <c r="BB116" s="151"/>
      <c r="BC116" s="151"/>
      <c r="BD116" s="151"/>
      <c r="BE116" s="151"/>
      <c r="BF116" s="505" t="s">
        <v>306</v>
      </c>
      <c r="BG116" s="505"/>
      <c r="BH116" s="150"/>
      <c r="BI116" s="319"/>
      <c r="BJ116" s="144"/>
      <c r="BK116" s="144"/>
      <c r="BL116" s="144"/>
      <c r="BM116" s="144"/>
      <c r="BN116" s="149" t="s">
        <v>305</v>
      </c>
      <c r="BO116" s="150"/>
      <c r="BP116" s="150"/>
      <c r="BQ116" s="151"/>
      <c r="BR116" s="151"/>
      <c r="BS116" s="151"/>
      <c r="BT116" s="151"/>
      <c r="BU116" s="151"/>
      <c r="BV116" s="505" t="s">
        <v>306</v>
      </c>
      <c r="BW116" s="505"/>
      <c r="BX116" s="150"/>
      <c r="BY116" s="319"/>
      <c r="BZ116" s="144"/>
      <c r="CA116" s="144"/>
      <c r="CB116" s="144"/>
      <c r="CC116" s="144"/>
      <c r="CD116" s="149" t="s">
        <v>305</v>
      </c>
      <c r="CE116" s="150"/>
      <c r="CF116" s="150"/>
      <c r="CG116" s="151"/>
      <c r="CH116" s="151"/>
      <c r="CI116" s="151"/>
      <c r="CJ116" s="151"/>
      <c r="CK116" s="151"/>
      <c r="CL116" s="505" t="s">
        <v>306</v>
      </c>
      <c r="CM116" s="505"/>
      <c r="CN116" s="150"/>
      <c r="CO116" s="319"/>
      <c r="CP116" s="144"/>
      <c r="CQ116" s="144"/>
      <c r="CR116" s="144"/>
      <c r="CS116" s="144"/>
      <c r="CT116" s="149" t="s">
        <v>305</v>
      </c>
      <c r="CU116" s="150"/>
      <c r="CV116" s="150"/>
      <c r="CW116" s="151"/>
      <c r="CX116" s="151"/>
      <c r="CY116" s="151"/>
      <c r="CZ116" s="151"/>
      <c r="DA116" s="151"/>
      <c r="DB116" s="505" t="s">
        <v>306</v>
      </c>
      <c r="DC116" s="505"/>
      <c r="DD116" s="150"/>
      <c r="DE116" s="319"/>
      <c r="DF116" s="144"/>
      <c r="DG116" s="144"/>
      <c r="DH116" s="144"/>
      <c r="DI116" s="144"/>
      <c r="DJ116" s="149" t="s">
        <v>305</v>
      </c>
      <c r="DK116" s="150"/>
      <c r="DL116" s="150"/>
      <c r="DM116" s="151"/>
      <c r="DN116" s="151"/>
      <c r="DO116" s="151"/>
      <c r="DP116" s="151"/>
      <c r="DQ116" s="151"/>
      <c r="DR116" s="505" t="s">
        <v>306</v>
      </c>
      <c r="DS116" s="505"/>
      <c r="DT116" s="150"/>
      <c r="DU116" s="319"/>
      <c r="DV116" s="144"/>
      <c r="DW116" s="144"/>
      <c r="DX116" s="144"/>
      <c r="DY116" s="144"/>
      <c r="DZ116" s="149" t="s">
        <v>305</v>
      </c>
      <c r="EA116" s="150"/>
      <c r="EB116" s="150"/>
      <c r="EC116" s="151"/>
      <c r="ED116" s="151"/>
      <c r="EE116" s="151"/>
      <c r="EF116" s="151"/>
      <c r="EG116" s="151"/>
      <c r="EH116" s="505" t="s">
        <v>306</v>
      </c>
      <c r="EI116" s="505"/>
      <c r="EJ116" s="150"/>
      <c r="EK116" s="319"/>
      <c r="EL116" s="144"/>
      <c r="EM116" s="144"/>
      <c r="EN116" s="144"/>
      <c r="EO116" s="149" t="s">
        <v>305</v>
      </c>
      <c r="EP116" s="150"/>
      <c r="EQ116" s="150"/>
      <c r="ER116" s="151"/>
      <c r="ES116" s="151"/>
      <c r="ET116" s="151"/>
      <c r="EU116" s="151"/>
      <c r="EV116" s="151"/>
      <c r="EW116" s="505" t="s">
        <v>306</v>
      </c>
      <c r="EX116" s="505"/>
      <c r="EY116" s="150"/>
      <c r="EZ116" s="319"/>
      <c r="FA116" s="144"/>
      <c r="FB116" s="144"/>
      <c r="FC116" s="144"/>
      <c r="FD116" s="149" t="s">
        <v>305</v>
      </c>
      <c r="FE116" s="150"/>
      <c r="FF116" s="150"/>
      <c r="FG116" s="151"/>
      <c r="FH116" s="151"/>
      <c r="FI116" s="151"/>
      <c r="FJ116" s="151"/>
      <c r="FK116" s="151"/>
      <c r="FL116" s="505" t="s">
        <v>306</v>
      </c>
      <c r="FM116" s="505"/>
      <c r="FN116" s="150"/>
      <c r="FO116" s="319"/>
      <c r="FP116" s="144"/>
      <c r="FQ116" s="144"/>
      <c r="FR116" s="144"/>
      <c r="FS116" s="149" t="s">
        <v>305</v>
      </c>
      <c r="FT116" s="150"/>
      <c r="FU116" s="150"/>
      <c r="FV116" s="151"/>
      <c r="FW116" s="151"/>
      <c r="FX116" s="151"/>
      <c r="FY116" s="151"/>
      <c r="FZ116" s="151"/>
      <c r="GA116" s="505" t="s">
        <v>306</v>
      </c>
      <c r="GB116" s="505"/>
      <c r="GC116" s="144"/>
      <c r="GD116" s="144"/>
      <c r="GE116" s="144"/>
      <c r="GF116" s="144"/>
      <c r="GG116" s="144"/>
      <c r="GH116" s="144"/>
      <c r="GI116" s="144"/>
      <c r="GJ116" s="144"/>
      <c r="GK116" s="144"/>
      <c r="GL116" s="144"/>
      <c r="GM116" s="144"/>
      <c r="GN116" s="144"/>
      <c r="GO116" s="144"/>
      <c r="GP116" s="144"/>
      <c r="GQ116" s="144"/>
      <c r="GR116" s="144"/>
      <c r="GS116" s="144"/>
      <c r="GT116" s="144"/>
      <c r="GU116" s="144"/>
      <c r="GV116" s="144"/>
    </row>
    <row r="117" spans="1:204" ht="15">
      <c r="A117" s="151"/>
      <c r="B117" s="504" t="s">
        <v>248</v>
      </c>
      <c r="C117" s="504"/>
      <c r="D117" s="151"/>
      <c r="E117" s="151"/>
      <c r="F117" s="151"/>
      <c r="G117" s="151"/>
      <c r="H117" s="151"/>
      <c r="I117" s="504" t="s">
        <v>249</v>
      </c>
      <c r="J117" s="504"/>
      <c r="K117" s="504"/>
      <c r="L117" s="312"/>
      <c r="M117" s="144"/>
      <c r="N117" s="144"/>
      <c r="O117" s="144"/>
      <c r="P117" s="144"/>
      <c r="Q117" s="144"/>
      <c r="R117" s="151"/>
      <c r="S117" s="504" t="s">
        <v>248</v>
      </c>
      <c r="T117" s="504"/>
      <c r="U117" s="151"/>
      <c r="V117" s="151"/>
      <c r="W117" s="151"/>
      <c r="X117" s="151"/>
      <c r="Y117" s="151"/>
      <c r="Z117" s="504" t="s">
        <v>249</v>
      </c>
      <c r="AA117" s="504"/>
      <c r="AB117" s="504"/>
      <c r="AC117" s="312"/>
      <c r="AD117" s="144"/>
      <c r="AE117" s="144"/>
      <c r="AF117" s="144"/>
      <c r="AG117" s="144"/>
      <c r="AH117" s="151"/>
      <c r="AI117" s="504" t="s">
        <v>248</v>
      </c>
      <c r="AJ117" s="504"/>
      <c r="AK117" s="151"/>
      <c r="AL117" s="151"/>
      <c r="AM117" s="151"/>
      <c r="AN117" s="151"/>
      <c r="AO117" s="151"/>
      <c r="AP117" s="504" t="s">
        <v>249</v>
      </c>
      <c r="AQ117" s="504"/>
      <c r="AR117" s="504"/>
      <c r="AS117" s="312"/>
      <c r="AT117" s="144"/>
      <c r="AU117" s="144"/>
      <c r="AV117" s="144"/>
      <c r="AW117" s="144"/>
      <c r="AX117" s="151"/>
      <c r="AY117" s="504" t="s">
        <v>248</v>
      </c>
      <c r="AZ117" s="504"/>
      <c r="BA117" s="151"/>
      <c r="BB117" s="151"/>
      <c r="BC117" s="151"/>
      <c r="BD117" s="151"/>
      <c r="BE117" s="151"/>
      <c r="BF117" s="504" t="s">
        <v>249</v>
      </c>
      <c r="BG117" s="504"/>
      <c r="BH117" s="504"/>
      <c r="BI117" s="312"/>
      <c r="BJ117" s="144"/>
      <c r="BK117" s="144"/>
      <c r="BL117" s="144"/>
      <c r="BM117" s="144"/>
      <c r="BN117" s="151"/>
      <c r="BO117" s="504" t="s">
        <v>248</v>
      </c>
      <c r="BP117" s="504"/>
      <c r="BQ117" s="151"/>
      <c r="BR117" s="151"/>
      <c r="BS117" s="151"/>
      <c r="BT117" s="151"/>
      <c r="BU117" s="151"/>
      <c r="BV117" s="504" t="s">
        <v>249</v>
      </c>
      <c r="BW117" s="504"/>
      <c r="BX117" s="504"/>
      <c r="BY117" s="312"/>
      <c r="BZ117" s="144"/>
      <c r="CA117" s="144"/>
      <c r="CB117" s="144"/>
      <c r="CC117" s="144"/>
      <c r="CD117" s="151"/>
      <c r="CE117" s="504" t="s">
        <v>248</v>
      </c>
      <c r="CF117" s="504"/>
      <c r="CG117" s="151"/>
      <c r="CH117" s="151"/>
      <c r="CI117" s="151"/>
      <c r="CJ117" s="151"/>
      <c r="CK117" s="151"/>
      <c r="CL117" s="504" t="s">
        <v>249</v>
      </c>
      <c r="CM117" s="504"/>
      <c r="CN117" s="504"/>
      <c r="CO117" s="312"/>
      <c r="CP117" s="144"/>
      <c r="CQ117" s="144"/>
      <c r="CR117" s="144"/>
      <c r="CS117" s="144"/>
      <c r="CT117" s="151"/>
      <c r="CU117" s="504" t="s">
        <v>248</v>
      </c>
      <c r="CV117" s="504"/>
      <c r="CW117" s="151"/>
      <c r="CX117" s="151"/>
      <c r="CY117" s="151"/>
      <c r="CZ117" s="151"/>
      <c r="DA117" s="151"/>
      <c r="DB117" s="504" t="s">
        <v>249</v>
      </c>
      <c r="DC117" s="504"/>
      <c r="DD117" s="504"/>
      <c r="DE117" s="312"/>
      <c r="DF117" s="144"/>
      <c r="DG117" s="144"/>
      <c r="DH117" s="144"/>
      <c r="DI117" s="144"/>
      <c r="DJ117" s="151"/>
      <c r="DK117" s="504" t="s">
        <v>248</v>
      </c>
      <c r="DL117" s="504"/>
      <c r="DM117" s="151"/>
      <c r="DN117" s="151"/>
      <c r="DO117" s="151"/>
      <c r="DP117" s="151"/>
      <c r="DQ117" s="151"/>
      <c r="DR117" s="504" t="s">
        <v>249</v>
      </c>
      <c r="DS117" s="504"/>
      <c r="DT117" s="504"/>
      <c r="DU117" s="312"/>
      <c r="DV117" s="144"/>
      <c r="DW117" s="144"/>
      <c r="DX117" s="144"/>
      <c r="DY117" s="144"/>
      <c r="DZ117" s="151"/>
      <c r="EA117" s="504" t="s">
        <v>248</v>
      </c>
      <c r="EB117" s="504"/>
      <c r="EC117" s="151"/>
      <c r="ED117" s="151"/>
      <c r="EE117" s="151"/>
      <c r="EF117" s="151"/>
      <c r="EG117" s="151"/>
      <c r="EH117" s="504" t="s">
        <v>249</v>
      </c>
      <c r="EI117" s="504"/>
      <c r="EJ117" s="504"/>
      <c r="EK117" s="312"/>
      <c r="EL117" s="144"/>
      <c r="EM117" s="144"/>
      <c r="EN117" s="144"/>
      <c r="EO117" s="151"/>
      <c r="EP117" s="504" t="s">
        <v>248</v>
      </c>
      <c r="EQ117" s="504"/>
      <c r="ER117" s="151"/>
      <c r="ES117" s="151"/>
      <c r="ET117" s="151"/>
      <c r="EU117" s="151"/>
      <c r="EV117" s="151"/>
      <c r="EW117" s="504" t="s">
        <v>249</v>
      </c>
      <c r="EX117" s="504"/>
      <c r="EY117" s="504"/>
      <c r="EZ117" s="312"/>
      <c r="FA117" s="144"/>
      <c r="FB117" s="144"/>
      <c r="FC117" s="144"/>
      <c r="FD117" s="151"/>
      <c r="FE117" s="504" t="s">
        <v>248</v>
      </c>
      <c r="FF117" s="504"/>
      <c r="FG117" s="151"/>
      <c r="FH117" s="151"/>
      <c r="FI117" s="151"/>
      <c r="FJ117" s="151"/>
      <c r="FK117" s="151"/>
      <c r="FL117" s="504" t="s">
        <v>249</v>
      </c>
      <c r="FM117" s="504"/>
      <c r="FN117" s="504"/>
      <c r="FO117" s="312"/>
      <c r="FP117" s="144"/>
      <c r="FQ117" s="144"/>
      <c r="FR117" s="144"/>
      <c r="FS117" s="151"/>
      <c r="FT117" s="504" t="s">
        <v>248</v>
      </c>
      <c r="FU117" s="504"/>
      <c r="FV117" s="151"/>
      <c r="FW117" s="151"/>
      <c r="FX117" s="151"/>
      <c r="FY117" s="151"/>
      <c r="FZ117" s="151"/>
      <c r="GA117" s="504" t="s">
        <v>249</v>
      </c>
      <c r="GB117" s="504"/>
      <c r="GC117" s="144"/>
      <c r="GD117" s="144"/>
      <c r="GE117" s="144"/>
      <c r="GF117" s="144"/>
      <c r="GG117" s="144"/>
      <c r="GH117" s="144"/>
      <c r="GI117" s="144"/>
      <c r="GJ117" s="144"/>
      <c r="GK117" s="144"/>
      <c r="GL117" s="144"/>
      <c r="GM117" s="144"/>
      <c r="GN117" s="144"/>
      <c r="GO117" s="144"/>
      <c r="GP117" s="144"/>
      <c r="GQ117" s="144"/>
      <c r="GR117" s="144"/>
      <c r="GS117" s="144"/>
      <c r="GT117" s="144"/>
      <c r="GU117" s="144"/>
      <c r="GV117" s="144"/>
    </row>
    <row r="118" spans="4:204" ht="12.75">
      <c r="D118"/>
      <c r="E118"/>
      <c r="F118"/>
      <c r="G118"/>
      <c r="H118"/>
      <c r="I118"/>
      <c r="J118"/>
      <c r="K118"/>
      <c r="L118"/>
      <c r="M118" s="144"/>
      <c r="N118" s="144"/>
      <c r="O118" s="144"/>
      <c r="P118" s="144"/>
      <c r="Q118" s="144"/>
      <c r="U118"/>
      <c r="V118"/>
      <c r="W118"/>
      <c r="X118"/>
      <c r="Y118"/>
      <c r="Z118"/>
      <c r="AA118"/>
      <c r="AB118"/>
      <c r="AC118"/>
      <c r="AD118" s="144"/>
      <c r="AE118" s="144"/>
      <c r="AF118" s="144"/>
      <c r="AG118" s="144"/>
      <c r="AK118"/>
      <c r="AL118"/>
      <c r="AM118"/>
      <c r="AN118"/>
      <c r="AO118"/>
      <c r="AP118"/>
      <c r="AQ118"/>
      <c r="AR118"/>
      <c r="AS118"/>
      <c r="AT118" s="144"/>
      <c r="AU118" s="144"/>
      <c r="AV118" s="144"/>
      <c r="AW118" s="144"/>
      <c r="BA118"/>
      <c r="BB118"/>
      <c r="BC118"/>
      <c r="BD118"/>
      <c r="BE118"/>
      <c r="BF118"/>
      <c r="BG118"/>
      <c r="BH118"/>
      <c r="BI118"/>
      <c r="BJ118" s="144"/>
      <c r="BK118" s="144"/>
      <c r="BL118" s="144"/>
      <c r="BM118" s="144"/>
      <c r="BQ118"/>
      <c r="BR118"/>
      <c r="BS118"/>
      <c r="BT118"/>
      <c r="BU118"/>
      <c r="BV118"/>
      <c r="BW118"/>
      <c r="BX118"/>
      <c r="BY118"/>
      <c r="BZ118" s="144"/>
      <c r="CA118" s="144"/>
      <c r="CB118" s="144"/>
      <c r="CC118" s="144"/>
      <c r="CG118"/>
      <c r="CH118"/>
      <c r="CI118"/>
      <c r="CJ118"/>
      <c r="CK118"/>
      <c r="CL118"/>
      <c r="CM118"/>
      <c r="CN118"/>
      <c r="CO118"/>
      <c r="CP118" s="144"/>
      <c r="CQ118" s="144"/>
      <c r="CR118" s="144"/>
      <c r="CS118" s="144"/>
      <c r="CW118"/>
      <c r="CX118"/>
      <c r="CY118"/>
      <c r="CZ118"/>
      <c r="DA118"/>
      <c r="DB118"/>
      <c r="DC118"/>
      <c r="DD118"/>
      <c r="DE118"/>
      <c r="DF118" s="144"/>
      <c r="DG118" s="144"/>
      <c r="DH118" s="144"/>
      <c r="DI118" s="144"/>
      <c r="DV118" s="144"/>
      <c r="DW118" s="144"/>
      <c r="DX118" s="144"/>
      <c r="DY118" s="144"/>
      <c r="EL118" s="144"/>
      <c r="EM118" s="144"/>
      <c r="EN118" s="144"/>
      <c r="FA118" s="144"/>
      <c r="FB118" s="144"/>
      <c r="FC118" s="144"/>
      <c r="FP118" s="144"/>
      <c r="FQ118" s="144"/>
      <c r="FR118" s="144"/>
      <c r="GC118" s="144"/>
      <c r="GD118" s="144"/>
      <c r="GE118" s="144"/>
      <c r="GF118" s="144"/>
      <c r="GG118" s="144"/>
      <c r="GH118" s="144"/>
      <c r="GI118" s="144"/>
      <c r="GJ118" s="144"/>
      <c r="GK118" s="144"/>
      <c r="GL118" s="144"/>
      <c r="GM118" s="144"/>
      <c r="GN118" s="144"/>
      <c r="GO118" s="144"/>
      <c r="GP118" s="144"/>
      <c r="GQ118" s="144"/>
      <c r="GR118" s="144"/>
      <c r="GS118" s="144"/>
      <c r="GT118" s="144"/>
      <c r="GU118" s="144"/>
      <c r="GV118" s="144"/>
    </row>
    <row r="119" spans="1:204" ht="12.75">
      <c r="A119" t="s">
        <v>435</v>
      </c>
      <c r="D119"/>
      <c r="E119"/>
      <c r="F119"/>
      <c r="G119"/>
      <c r="H119"/>
      <c r="I119"/>
      <c r="J119"/>
      <c r="K119"/>
      <c r="L119"/>
      <c r="M119" s="144"/>
      <c r="N119" s="144"/>
      <c r="O119" s="144"/>
      <c r="P119" s="144"/>
      <c r="Q119" s="144"/>
      <c r="R119" t="s">
        <v>435</v>
      </c>
      <c r="U119"/>
      <c r="V119"/>
      <c r="W119"/>
      <c r="X119"/>
      <c r="Y119"/>
      <c r="Z119"/>
      <c r="AA119"/>
      <c r="AB119"/>
      <c r="AC119"/>
      <c r="AD119" s="144"/>
      <c r="AE119" s="144"/>
      <c r="AF119" s="144"/>
      <c r="AG119" s="144"/>
      <c r="AH119" t="s">
        <v>435</v>
      </c>
      <c r="AK119"/>
      <c r="AL119"/>
      <c r="AM119"/>
      <c r="AN119"/>
      <c r="AO119"/>
      <c r="AP119"/>
      <c r="AQ119"/>
      <c r="AR119"/>
      <c r="AS119"/>
      <c r="AT119" s="144"/>
      <c r="AU119" s="144"/>
      <c r="AV119" s="144"/>
      <c r="AW119" s="144"/>
      <c r="AX119" t="s">
        <v>424</v>
      </c>
      <c r="BA119"/>
      <c r="BB119"/>
      <c r="BC119"/>
      <c r="BD119"/>
      <c r="BE119"/>
      <c r="BF119"/>
      <c r="BG119"/>
      <c r="BH119"/>
      <c r="BI119"/>
      <c r="BJ119" s="144"/>
      <c r="BK119" s="144"/>
      <c r="BL119" s="144"/>
      <c r="BM119" s="144"/>
      <c r="BN119" t="s">
        <v>435</v>
      </c>
      <c r="BQ119"/>
      <c r="BR119"/>
      <c r="BS119"/>
      <c r="BT119"/>
      <c r="BU119"/>
      <c r="BV119"/>
      <c r="BW119"/>
      <c r="BX119"/>
      <c r="BY119"/>
      <c r="BZ119" s="144"/>
      <c r="CA119" s="144"/>
      <c r="CB119" s="144"/>
      <c r="CC119" s="144"/>
      <c r="CD119" t="s">
        <v>435</v>
      </c>
      <c r="CG119"/>
      <c r="CH119"/>
      <c r="CI119"/>
      <c r="CJ119"/>
      <c r="CK119"/>
      <c r="CL119"/>
      <c r="CM119"/>
      <c r="CN119"/>
      <c r="CO119"/>
      <c r="CP119" s="144"/>
      <c r="CQ119" s="144"/>
      <c r="CR119" s="144"/>
      <c r="CS119" s="144"/>
      <c r="CT119" t="s">
        <v>435</v>
      </c>
      <c r="CW119"/>
      <c r="CX119"/>
      <c r="CY119"/>
      <c r="CZ119"/>
      <c r="DA119"/>
      <c r="DB119"/>
      <c r="DC119"/>
      <c r="DD119"/>
      <c r="DE119"/>
      <c r="DF119" s="144"/>
      <c r="DG119" s="144"/>
      <c r="DH119" s="144"/>
      <c r="DI119" s="144"/>
      <c r="DJ119" t="s">
        <v>435</v>
      </c>
      <c r="DV119" s="144"/>
      <c r="DW119" s="144"/>
      <c r="DX119" s="144"/>
      <c r="DY119" s="144"/>
      <c r="DZ119" t="s">
        <v>417</v>
      </c>
      <c r="EL119" s="144"/>
      <c r="EM119" s="144"/>
      <c r="EN119" s="144"/>
      <c r="EO119" t="s">
        <v>435</v>
      </c>
      <c r="FA119" s="144"/>
      <c r="FB119" s="144"/>
      <c r="FC119" s="144"/>
      <c r="FD119" t="s">
        <v>415</v>
      </c>
      <c r="FP119" s="144"/>
      <c r="FQ119" s="144"/>
      <c r="FR119" s="144"/>
      <c r="FS119" t="s">
        <v>435</v>
      </c>
      <c r="GC119" s="144"/>
      <c r="GD119" s="144"/>
      <c r="GE119" s="144"/>
      <c r="GF119" s="144"/>
      <c r="GG119" s="144"/>
      <c r="GH119" s="144"/>
      <c r="GI119" s="144"/>
      <c r="GJ119" s="144"/>
      <c r="GK119" s="144"/>
      <c r="GL119" s="144"/>
      <c r="GM119" s="144"/>
      <c r="GN119" s="144"/>
      <c r="GO119" s="144"/>
      <c r="GP119" s="144"/>
      <c r="GQ119" s="144"/>
      <c r="GR119" s="144"/>
      <c r="GS119" s="144"/>
      <c r="GT119" s="144"/>
      <c r="GU119" s="144"/>
      <c r="GV119" s="144"/>
    </row>
    <row r="120" spans="1:204" ht="30.75" customHeight="1">
      <c r="A120" s="305"/>
      <c r="B120" s="305"/>
      <c r="C120" s="305"/>
      <c r="D120" s="305"/>
      <c r="E120" s="305"/>
      <c r="F120" s="305"/>
      <c r="G120" s="305"/>
      <c r="H120" s="305"/>
      <c r="I120" s="305"/>
      <c r="J120" s="305"/>
      <c r="K120" s="305"/>
      <c r="L120" s="305"/>
      <c r="M120" s="305"/>
      <c r="N120" s="305"/>
      <c r="O120" s="305"/>
      <c r="P120" s="305"/>
      <c r="Q120" s="305"/>
      <c r="R120" s="305"/>
      <c r="S120" s="305"/>
      <c r="T120" s="305"/>
      <c r="U120" s="305"/>
      <c r="V120" s="305"/>
      <c r="W120" s="305"/>
      <c r="X120" s="305"/>
      <c r="Y120" s="305"/>
      <c r="Z120" s="305"/>
      <c r="AA120" s="305"/>
      <c r="AB120" s="305"/>
      <c r="AC120" s="305"/>
      <c r="AD120" s="305"/>
      <c r="AE120" s="305"/>
      <c r="AF120" s="144"/>
      <c r="AG120" s="144"/>
      <c r="AH120" s="305"/>
      <c r="AI120" s="305"/>
      <c r="AJ120" s="305"/>
      <c r="AK120" s="305"/>
      <c r="AL120" s="305"/>
      <c r="AM120" s="305"/>
      <c r="AN120" s="305"/>
      <c r="AO120" s="305"/>
      <c r="AP120" s="305"/>
      <c r="AQ120" s="305"/>
      <c r="AR120" s="305"/>
      <c r="AS120" s="305"/>
      <c r="AT120" s="305"/>
      <c r="AU120" s="305"/>
      <c r="AV120" s="144"/>
      <c r="AW120" s="144"/>
      <c r="AX120" s="305"/>
      <c r="AY120" s="305"/>
      <c r="AZ120" s="305"/>
      <c r="BA120" s="305"/>
      <c r="BB120" s="305"/>
      <c r="BC120" s="305"/>
      <c r="BD120" s="305"/>
      <c r="BE120" s="305"/>
      <c r="BF120" s="305"/>
      <c r="BG120" s="305"/>
      <c r="BH120" s="305"/>
      <c r="BI120" s="305"/>
      <c r="BJ120" s="305"/>
      <c r="BK120" s="305"/>
      <c r="BL120" s="144"/>
      <c r="BM120" s="144"/>
      <c r="BN120" s="305"/>
      <c r="BO120" s="305"/>
      <c r="BP120" s="305"/>
      <c r="BQ120" s="305"/>
      <c r="BR120" s="305"/>
      <c r="BS120" s="305"/>
      <c r="BT120" s="305"/>
      <c r="BU120" s="305"/>
      <c r="BV120" s="305"/>
      <c r="BW120" s="305"/>
      <c r="BX120" s="305"/>
      <c r="BY120" s="305"/>
      <c r="BZ120" s="305"/>
      <c r="CA120" s="305"/>
      <c r="CB120" s="144"/>
      <c r="CC120" s="144"/>
      <c r="CD120" s="305"/>
      <c r="CE120" s="305"/>
      <c r="CF120" s="305"/>
      <c r="CG120" s="305"/>
      <c r="CH120" s="305"/>
      <c r="CI120" s="305"/>
      <c r="CJ120" s="305"/>
      <c r="CK120" s="305"/>
      <c r="CL120" s="305"/>
      <c r="CM120" s="305"/>
      <c r="CN120" s="305"/>
      <c r="CO120" s="305"/>
      <c r="CP120" s="305"/>
      <c r="CQ120" s="305"/>
      <c r="CR120" s="144"/>
      <c r="CS120" s="144"/>
      <c r="CT120" s="305"/>
      <c r="CU120" s="305"/>
      <c r="CV120" s="305"/>
      <c r="CW120" s="305"/>
      <c r="CX120" s="305"/>
      <c r="CY120" s="305"/>
      <c r="CZ120" s="305"/>
      <c r="DA120" s="305"/>
      <c r="DB120" s="305"/>
      <c r="DC120" s="305"/>
      <c r="DD120" s="305"/>
      <c r="DE120" s="305"/>
      <c r="DF120" s="305"/>
      <c r="DG120" s="305"/>
      <c r="DH120" s="144"/>
      <c r="DI120" s="144"/>
      <c r="DJ120" s="305"/>
      <c r="DK120" s="305"/>
      <c r="DL120" s="305"/>
      <c r="DM120" s="305"/>
      <c r="DN120" s="305"/>
      <c r="DO120" s="305"/>
      <c r="DP120" s="305"/>
      <c r="DQ120" s="305"/>
      <c r="DR120" s="305"/>
      <c r="DS120" s="305"/>
      <c r="DT120" s="305"/>
      <c r="DU120" s="305"/>
      <c r="DV120" s="305"/>
      <c r="DW120" s="305"/>
      <c r="DX120" s="144"/>
      <c r="DY120" s="144"/>
      <c r="DZ120" s="305"/>
      <c r="EA120" s="305"/>
      <c r="EB120" s="305"/>
      <c r="EC120" s="305"/>
      <c r="ED120" s="305"/>
      <c r="EE120" s="305"/>
      <c r="EF120" s="305"/>
      <c r="EG120" s="305"/>
      <c r="EH120" s="305"/>
      <c r="EI120" s="305"/>
      <c r="EJ120" s="305"/>
      <c r="EK120" s="305"/>
      <c r="EL120" s="305"/>
      <c r="EM120" s="305"/>
      <c r="EN120" s="144"/>
      <c r="EO120" s="305"/>
      <c r="EP120" s="305"/>
      <c r="EQ120" s="305"/>
      <c r="ER120" s="305"/>
      <c r="ES120" s="305"/>
      <c r="ET120" s="305"/>
      <c r="EU120" s="305"/>
      <c r="EV120" s="305"/>
      <c r="EW120" s="305"/>
      <c r="EX120" s="305"/>
      <c r="EY120" s="305"/>
      <c r="EZ120" s="305"/>
      <c r="FA120" s="305"/>
      <c r="FB120" s="305"/>
      <c r="FC120" s="144"/>
      <c r="FD120" s="305"/>
      <c r="FE120" s="305"/>
      <c r="FF120" s="305"/>
      <c r="FG120" s="305"/>
      <c r="FH120" s="305"/>
      <c r="FI120" s="305"/>
      <c r="FJ120" s="305"/>
      <c r="FK120" s="305"/>
      <c r="FL120" s="305"/>
      <c r="FM120" s="305"/>
      <c r="FN120" s="305"/>
      <c r="FO120" s="305"/>
      <c r="FP120" s="305"/>
      <c r="FQ120" s="305"/>
      <c r="FR120" s="144"/>
      <c r="FS120" s="305"/>
      <c r="FT120" s="305"/>
      <c r="FU120" s="305"/>
      <c r="FV120" s="305"/>
      <c r="FW120" s="305"/>
      <c r="FX120" s="305"/>
      <c r="FY120" s="305"/>
      <c r="FZ120" s="305"/>
      <c r="GA120" s="305"/>
      <c r="GB120" s="305"/>
      <c r="GC120" s="305"/>
      <c r="GD120" s="305"/>
      <c r="GE120" s="144"/>
      <c r="GF120" s="144"/>
      <c r="GG120" s="144"/>
      <c r="GH120" s="144"/>
      <c r="GI120" s="144"/>
      <c r="GJ120" s="144"/>
      <c r="GK120" s="144"/>
      <c r="GL120" s="144"/>
      <c r="GM120" s="144"/>
      <c r="GN120" s="144"/>
      <c r="GO120" s="144"/>
      <c r="GP120" s="144"/>
      <c r="GQ120" s="144"/>
      <c r="GR120" s="144"/>
      <c r="GS120" s="144"/>
      <c r="GT120" s="144"/>
      <c r="GU120" s="144"/>
      <c r="GV120" s="144"/>
    </row>
    <row r="121" spans="1:204" ht="12.75">
      <c r="A121" s="144"/>
      <c r="B121" s="144"/>
      <c r="C121" s="144"/>
      <c r="D121" s="144"/>
      <c r="E121" s="144"/>
      <c r="F121" s="144"/>
      <c r="G121" s="144"/>
      <c r="H121" s="144"/>
      <c r="I121" s="144"/>
      <c r="J121" s="146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6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144"/>
      <c r="AQ121" s="146"/>
      <c r="AR121" s="144"/>
      <c r="AS121" s="144"/>
      <c r="AT121" s="144"/>
      <c r="AU121" s="144"/>
      <c r="AV121" s="144"/>
      <c r="AW121" s="144"/>
      <c r="AX121" s="144"/>
      <c r="AY121" s="144"/>
      <c r="AZ121" s="144"/>
      <c r="BA121" s="144"/>
      <c r="BB121" s="144"/>
      <c r="BC121" s="144"/>
      <c r="BD121" s="144"/>
      <c r="BE121" s="144"/>
      <c r="BF121" s="144"/>
      <c r="BG121" s="146"/>
      <c r="BH121" s="144"/>
      <c r="BI121" s="144"/>
      <c r="BJ121" s="144"/>
      <c r="BK121" s="144"/>
      <c r="BL121" s="144"/>
      <c r="BM121" s="144"/>
      <c r="BN121" s="144"/>
      <c r="BO121" s="144"/>
      <c r="BP121" s="144"/>
      <c r="BQ121" s="144"/>
      <c r="BR121" s="144"/>
      <c r="BS121" s="144"/>
      <c r="BT121" s="144"/>
      <c r="BU121" s="144"/>
      <c r="BV121" s="144"/>
      <c r="BW121" s="146"/>
      <c r="BX121" s="144"/>
      <c r="BY121" s="144"/>
      <c r="BZ121" s="144"/>
      <c r="CA121" s="144"/>
      <c r="CB121" s="144"/>
      <c r="CC121" s="144"/>
      <c r="CD121" s="144"/>
      <c r="CE121" s="144"/>
      <c r="CF121" s="144"/>
      <c r="CG121" s="144"/>
      <c r="CH121" s="144"/>
      <c r="CI121" s="144"/>
      <c r="CJ121" s="144"/>
      <c r="CK121" s="144"/>
      <c r="CL121" s="144"/>
      <c r="CM121" s="146"/>
      <c r="CN121" s="144"/>
      <c r="CO121" s="144"/>
      <c r="CP121" s="144"/>
      <c r="CQ121" s="144"/>
      <c r="CR121" s="144"/>
      <c r="CS121" s="144"/>
      <c r="CT121" s="144"/>
      <c r="CU121" s="144"/>
      <c r="CV121" s="144"/>
      <c r="CW121" s="144"/>
      <c r="CX121" s="144"/>
      <c r="CY121" s="144"/>
      <c r="CZ121" s="144"/>
      <c r="DA121" s="144"/>
      <c r="DB121" s="144"/>
      <c r="DC121" s="146"/>
      <c r="DD121" s="144"/>
      <c r="DE121" s="144"/>
      <c r="DF121" s="144"/>
      <c r="DG121" s="144"/>
      <c r="DH121" s="144"/>
      <c r="DI121" s="144"/>
      <c r="DJ121" s="144"/>
      <c r="DK121" s="144"/>
      <c r="DL121" s="144"/>
      <c r="DM121" s="144"/>
      <c r="DN121" s="144"/>
      <c r="DO121" s="144"/>
      <c r="DP121" s="144"/>
      <c r="DQ121" s="144"/>
      <c r="DR121" s="144"/>
      <c r="DS121" s="144"/>
      <c r="DT121" s="144"/>
      <c r="DU121" s="144"/>
      <c r="DV121" s="144"/>
      <c r="DW121" s="144"/>
      <c r="DX121" s="144"/>
      <c r="DY121" s="144"/>
      <c r="DZ121" s="144"/>
      <c r="EA121" s="144"/>
      <c r="EB121" s="144"/>
      <c r="EC121" s="144"/>
      <c r="ED121" s="144"/>
      <c r="EE121" s="144"/>
      <c r="EF121" s="144"/>
      <c r="EG121" s="144"/>
      <c r="EH121" s="144"/>
      <c r="EI121" s="144"/>
      <c r="EJ121" s="144"/>
      <c r="EK121" s="144"/>
      <c r="EL121" s="144"/>
      <c r="EM121" s="144"/>
      <c r="EN121" s="144"/>
      <c r="EO121" s="144"/>
      <c r="EP121" s="144"/>
      <c r="EQ121" s="144"/>
      <c r="ER121" s="144"/>
      <c r="ES121" s="144"/>
      <c r="ET121" s="144"/>
      <c r="EU121" s="144"/>
      <c r="EV121" s="144"/>
      <c r="EW121" s="144"/>
      <c r="EX121" s="144"/>
      <c r="EY121" s="144"/>
      <c r="EZ121" s="144"/>
      <c r="FA121" s="144"/>
      <c r="FB121" s="144"/>
      <c r="FC121" s="144"/>
      <c r="FD121" s="144"/>
      <c r="FE121" s="144"/>
      <c r="FF121" s="144"/>
      <c r="FG121" s="144"/>
      <c r="FH121" s="144"/>
      <c r="FI121" s="144"/>
      <c r="FJ121" s="144"/>
      <c r="FK121" s="144"/>
      <c r="FL121" s="144"/>
      <c r="FM121" s="144"/>
      <c r="FN121" s="144"/>
      <c r="FO121" s="144"/>
      <c r="FP121" s="144"/>
      <c r="FQ121" s="144"/>
      <c r="FR121" s="144"/>
      <c r="FS121" s="144"/>
      <c r="FT121" s="144"/>
      <c r="FU121" s="144"/>
      <c r="FV121" s="144"/>
      <c r="FW121" s="144"/>
      <c r="FX121" s="144"/>
      <c r="FY121" s="144"/>
      <c r="FZ121" s="144"/>
      <c r="GA121" s="144"/>
      <c r="GB121" s="144"/>
      <c r="GC121" s="144"/>
      <c r="GD121" s="144"/>
      <c r="GE121" s="144"/>
      <c r="GF121" s="144"/>
      <c r="GG121" s="144"/>
      <c r="GH121" s="144"/>
      <c r="GI121" s="144"/>
      <c r="GJ121" s="144"/>
      <c r="GK121" s="144"/>
      <c r="GL121" s="144"/>
      <c r="GM121" s="144"/>
      <c r="GN121" s="144"/>
      <c r="GO121" s="144"/>
      <c r="GP121" s="144"/>
      <c r="GQ121" s="144"/>
      <c r="GR121" s="144"/>
      <c r="GS121" s="144"/>
      <c r="GT121" s="144"/>
      <c r="GU121" s="144"/>
      <c r="GV121" s="144"/>
    </row>
    <row r="122" spans="1:204" ht="12.75">
      <c r="A122" s="304"/>
      <c r="B122" s="144"/>
      <c r="C122" s="144"/>
      <c r="D122" s="144"/>
      <c r="E122" s="144"/>
      <c r="F122" s="144"/>
      <c r="G122" s="144"/>
      <c r="H122" s="144"/>
      <c r="I122" s="144"/>
      <c r="J122" s="146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6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  <c r="AP122" s="144"/>
      <c r="AQ122" s="146"/>
      <c r="AR122" s="144"/>
      <c r="AS122" s="144"/>
      <c r="AT122" s="144"/>
      <c r="AU122" s="144"/>
      <c r="AV122" s="144"/>
      <c r="AW122" s="144"/>
      <c r="AX122" s="144"/>
      <c r="AY122" s="144"/>
      <c r="AZ122" s="144"/>
      <c r="BA122" s="144"/>
      <c r="BB122" s="144"/>
      <c r="BC122" s="144"/>
      <c r="BD122" s="144"/>
      <c r="BE122" s="144"/>
      <c r="BF122" s="144"/>
      <c r="BG122" s="146"/>
      <c r="BH122" s="144"/>
      <c r="BI122" s="144"/>
      <c r="BJ122" s="144"/>
      <c r="BK122" s="144"/>
      <c r="BL122" s="144"/>
      <c r="BM122" s="144"/>
      <c r="BN122" s="144"/>
      <c r="BO122" s="144"/>
      <c r="BP122" s="144"/>
      <c r="BQ122" s="144"/>
      <c r="BR122" s="144"/>
      <c r="BS122" s="144"/>
      <c r="BT122" s="144"/>
      <c r="BU122" s="144"/>
      <c r="BV122" s="144"/>
      <c r="BW122" s="146"/>
      <c r="BX122" s="144"/>
      <c r="BY122" s="144"/>
      <c r="BZ122" s="144"/>
      <c r="CA122" s="144"/>
      <c r="CB122" s="144"/>
      <c r="CC122" s="144"/>
      <c r="CD122" s="144"/>
      <c r="CE122" s="144"/>
      <c r="CF122" s="144"/>
      <c r="CG122" s="144"/>
      <c r="CH122" s="144"/>
      <c r="CI122" s="144"/>
      <c r="CJ122" s="144"/>
      <c r="CK122" s="144"/>
      <c r="CL122" s="144"/>
      <c r="CM122" s="146"/>
      <c r="CN122" s="144"/>
      <c r="CO122" s="144"/>
      <c r="CP122" s="144"/>
      <c r="CQ122" s="144"/>
      <c r="CR122" s="144"/>
      <c r="CS122" s="144"/>
      <c r="CT122" s="144"/>
      <c r="CU122" s="144"/>
      <c r="CV122" s="144"/>
      <c r="CW122" s="144"/>
      <c r="CX122" s="144"/>
      <c r="CY122" s="144"/>
      <c r="CZ122" s="144"/>
      <c r="DA122" s="144"/>
      <c r="DB122" s="144"/>
      <c r="DC122" s="146"/>
      <c r="DD122" s="144"/>
      <c r="DE122" s="144"/>
      <c r="DF122" s="144"/>
      <c r="DG122" s="144"/>
      <c r="DH122" s="144"/>
      <c r="DI122" s="144"/>
      <c r="DJ122" s="144"/>
      <c r="DK122" s="144"/>
      <c r="DL122" s="144"/>
      <c r="DM122" s="144"/>
      <c r="DN122" s="144"/>
      <c r="DO122" s="144"/>
      <c r="DP122" s="144"/>
      <c r="DQ122" s="144"/>
      <c r="DR122" s="144"/>
      <c r="DS122" s="144"/>
      <c r="DT122" s="144"/>
      <c r="DU122" s="144"/>
      <c r="DV122" s="144"/>
      <c r="DW122" s="144"/>
      <c r="DX122" s="144"/>
      <c r="DY122" s="144"/>
      <c r="DZ122" s="144"/>
      <c r="EA122" s="144"/>
      <c r="EB122" s="144"/>
      <c r="EC122" s="144"/>
      <c r="ED122" s="144"/>
      <c r="EE122" s="144"/>
      <c r="EF122" s="144"/>
      <c r="EG122" s="144"/>
      <c r="EH122" s="144"/>
      <c r="EI122" s="144"/>
      <c r="EJ122" s="144"/>
      <c r="EK122" s="144"/>
      <c r="EL122" s="144"/>
      <c r="EM122" s="144"/>
      <c r="EN122" s="144"/>
      <c r="EO122" s="144"/>
      <c r="EP122" s="144"/>
      <c r="EQ122" s="144"/>
      <c r="ER122" s="144"/>
      <c r="ES122" s="144"/>
      <c r="ET122" s="144"/>
      <c r="EU122" s="144"/>
      <c r="EV122" s="144"/>
      <c r="EW122" s="144"/>
      <c r="EX122" s="144"/>
      <c r="EY122" s="144"/>
      <c r="EZ122" s="144"/>
      <c r="FA122" s="144"/>
      <c r="FB122" s="144"/>
      <c r="FC122" s="144"/>
      <c r="FD122" s="144"/>
      <c r="FE122" s="144"/>
      <c r="FF122" s="144"/>
      <c r="FG122" s="144"/>
      <c r="FH122" s="144"/>
      <c r="FI122" s="144"/>
      <c r="FJ122" s="144"/>
      <c r="FK122" s="144"/>
      <c r="FL122" s="144"/>
      <c r="FM122" s="144"/>
      <c r="FN122" s="144"/>
      <c r="FO122" s="144"/>
      <c r="FP122" s="144"/>
      <c r="FQ122" s="144"/>
      <c r="FR122" s="144"/>
      <c r="FS122" s="144"/>
      <c r="FT122" s="144"/>
      <c r="FU122" s="144"/>
      <c r="FV122" s="144"/>
      <c r="FW122" s="144"/>
      <c r="FX122" s="144"/>
      <c r="FY122" s="144"/>
      <c r="FZ122" s="144"/>
      <c r="GA122" s="144"/>
      <c r="GB122" s="144"/>
      <c r="GC122" s="144"/>
      <c r="GD122" s="144"/>
      <c r="GE122" s="144"/>
      <c r="GF122" s="144"/>
      <c r="GG122" s="144"/>
      <c r="GH122" s="144"/>
      <c r="GI122" s="144"/>
      <c r="GJ122" s="144"/>
      <c r="GK122" s="144"/>
      <c r="GL122" s="144"/>
      <c r="GM122" s="144"/>
      <c r="GN122" s="144"/>
      <c r="GO122" s="144"/>
      <c r="GP122" s="144"/>
      <c r="GQ122" s="144"/>
      <c r="GR122" s="144"/>
      <c r="GS122" s="144"/>
      <c r="GT122" s="144"/>
      <c r="GU122" s="144"/>
      <c r="GV122" s="144"/>
    </row>
    <row r="123" spans="1:204" ht="12.75">
      <c r="A123" s="144" t="s">
        <v>392</v>
      </c>
      <c r="B123" s="144"/>
      <c r="C123" s="144"/>
      <c r="D123" s="144"/>
      <c r="E123" s="144"/>
      <c r="F123" s="144"/>
      <c r="G123" s="144"/>
      <c r="H123" s="144"/>
      <c r="I123" s="144"/>
      <c r="J123" s="146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6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144"/>
      <c r="AP123" s="144"/>
      <c r="AQ123" s="146"/>
      <c r="AR123" s="144"/>
      <c r="AS123" s="144"/>
      <c r="AT123" s="144"/>
      <c r="AU123" s="144"/>
      <c r="AV123" s="144"/>
      <c r="AW123" s="144"/>
      <c r="AX123" s="144"/>
      <c r="AY123" s="144"/>
      <c r="AZ123" s="144"/>
      <c r="BA123" s="144"/>
      <c r="BB123" s="144"/>
      <c r="BC123" s="144"/>
      <c r="BD123" s="144"/>
      <c r="BE123" s="144"/>
      <c r="BF123" s="144"/>
      <c r="BG123" s="146"/>
      <c r="BH123" s="144"/>
      <c r="BI123" s="144"/>
      <c r="BJ123" s="144"/>
      <c r="BK123" s="144"/>
      <c r="BL123" s="144"/>
      <c r="BM123" s="144"/>
      <c r="BN123" s="144"/>
      <c r="BO123" s="144"/>
      <c r="BP123" s="144"/>
      <c r="BQ123" s="144"/>
      <c r="BR123" s="144"/>
      <c r="BS123" s="144"/>
      <c r="BT123" s="144"/>
      <c r="BU123" s="144"/>
      <c r="BV123" s="144"/>
      <c r="BW123" s="146"/>
      <c r="BX123" s="144"/>
      <c r="BY123" s="144"/>
      <c r="BZ123" s="144"/>
      <c r="CA123" s="144"/>
      <c r="CB123" s="144"/>
      <c r="CC123" s="144"/>
      <c r="CD123" s="144"/>
      <c r="CE123" s="144"/>
      <c r="CF123" s="144"/>
      <c r="CG123" s="144"/>
      <c r="CH123" s="144"/>
      <c r="CI123" s="144"/>
      <c r="CJ123" s="144"/>
      <c r="CK123" s="144"/>
      <c r="CL123" s="144"/>
      <c r="CM123" s="146"/>
      <c r="CN123" s="144"/>
      <c r="CO123" s="144"/>
      <c r="CP123" s="144"/>
      <c r="CQ123" s="144"/>
      <c r="CR123" s="144"/>
      <c r="CS123" s="144"/>
      <c r="CT123" s="144"/>
      <c r="CU123" s="144"/>
      <c r="CV123" s="144"/>
      <c r="CW123" s="144"/>
      <c r="CX123" s="144"/>
      <c r="CY123" s="144"/>
      <c r="CZ123" s="144"/>
      <c r="DA123" s="144"/>
      <c r="DB123" s="144"/>
      <c r="DC123" s="146"/>
      <c r="DD123" s="144"/>
      <c r="DE123" s="144"/>
      <c r="DF123" s="144"/>
      <c r="DG123" s="144"/>
      <c r="DH123" s="144"/>
      <c r="DI123" s="144"/>
      <c r="DJ123" s="144"/>
      <c r="DK123" s="144"/>
      <c r="DL123" s="144"/>
      <c r="DM123" s="144"/>
      <c r="DN123" s="144"/>
      <c r="DO123" s="144"/>
      <c r="DP123" s="144"/>
      <c r="DQ123" s="144"/>
      <c r="DR123" s="144"/>
      <c r="DS123" s="144"/>
      <c r="DT123" s="144"/>
      <c r="DU123" s="144"/>
      <c r="DV123" s="144"/>
      <c r="DW123" s="144"/>
      <c r="DX123" s="144"/>
      <c r="DY123" s="144"/>
      <c r="DZ123" s="144"/>
      <c r="EA123" s="144"/>
      <c r="EB123" s="144"/>
      <c r="EC123" s="144"/>
      <c r="ED123" s="144"/>
      <c r="EE123" s="144"/>
      <c r="EF123" s="144"/>
      <c r="EG123" s="144"/>
      <c r="EH123" s="144"/>
      <c r="EI123" s="144"/>
      <c r="EJ123" s="144"/>
      <c r="EK123" s="144"/>
      <c r="EL123" s="144"/>
      <c r="EM123" s="144"/>
      <c r="EN123" s="144"/>
      <c r="EO123" s="144"/>
      <c r="EP123" s="144"/>
      <c r="EQ123" s="144"/>
      <c r="ER123" s="144"/>
      <c r="ES123" s="144"/>
      <c r="ET123" s="144"/>
      <c r="EU123" s="144"/>
      <c r="EV123" s="144"/>
      <c r="EW123" s="144"/>
      <c r="EX123" s="144"/>
      <c r="EY123" s="144"/>
      <c r="EZ123" s="144"/>
      <c r="FA123" s="144"/>
      <c r="FB123" s="144"/>
      <c r="FC123" s="144"/>
      <c r="FD123" s="144"/>
      <c r="FE123" s="144"/>
      <c r="FF123" s="144"/>
      <c r="FG123" s="144"/>
      <c r="FH123" s="144"/>
      <c r="FI123" s="144"/>
      <c r="FJ123" s="144"/>
      <c r="FK123" s="144"/>
      <c r="FL123" s="144"/>
      <c r="FM123" s="144"/>
      <c r="FN123" s="144"/>
      <c r="FO123" s="144"/>
      <c r="FP123" s="144"/>
      <c r="FQ123" s="144"/>
      <c r="FR123" s="144"/>
      <c r="FS123" s="144"/>
      <c r="FT123" s="144"/>
      <c r="FU123" s="144"/>
      <c r="FV123" s="144"/>
      <c r="FW123" s="144"/>
      <c r="FX123" s="144"/>
      <c r="FY123" s="144"/>
      <c r="FZ123" s="144"/>
      <c r="GA123" s="144"/>
      <c r="GB123" s="144"/>
      <c r="GC123" s="144"/>
      <c r="GD123" s="144"/>
      <c r="GE123" s="144"/>
      <c r="GF123" s="144"/>
      <c r="GG123" s="144"/>
      <c r="GH123" s="144"/>
      <c r="GI123" s="144"/>
      <c r="GJ123" s="144"/>
      <c r="GK123" s="144"/>
      <c r="GL123" s="144"/>
      <c r="GM123" s="144"/>
      <c r="GN123" s="144"/>
      <c r="GO123" s="144"/>
      <c r="GP123" s="144"/>
      <c r="GQ123" s="144"/>
      <c r="GR123" s="144"/>
      <c r="GS123" s="144"/>
      <c r="GT123" s="144"/>
      <c r="GU123" s="144"/>
      <c r="GV123" s="144"/>
    </row>
    <row r="124" spans="1:204" ht="12.75">
      <c r="A124" s="144"/>
      <c r="B124" s="144"/>
      <c r="C124" s="144"/>
      <c r="D124" s="144"/>
      <c r="E124" s="144"/>
      <c r="F124" s="144"/>
      <c r="G124" s="144"/>
      <c r="H124" s="144"/>
      <c r="I124" s="144"/>
      <c r="J124" s="146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6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6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44"/>
      <c r="BC124" s="144"/>
      <c r="BD124" s="144"/>
      <c r="BE124" s="144"/>
      <c r="BF124" s="144"/>
      <c r="BG124" s="146"/>
      <c r="BH124" s="144"/>
      <c r="BI124" s="144"/>
      <c r="BJ124" s="144"/>
      <c r="BK124" s="144"/>
      <c r="BL124" s="144"/>
      <c r="BM124" s="144"/>
      <c r="BN124" s="144"/>
      <c r="BO124" s="144"/>
      <c r="BP124" s="144"/>
      <c r="BQ124" s="144"/>
      <c r="BR124" s="144"/>
      <c r="BS124" s="144"/>
      <c r="BT124" s="144"/>
      <c r="BU124" s="144"/>
      <c r="BV124" s="144"/>
      <c r="BW124" s="146"/>
      <c r="BX124" s="144"/>
      <c r="BY124" s="144"/>
      <c r="BZ124" s="144"/>
      <c r="CA124" s="144"/>
      <c r="CB124" s="144"/>
      <c r="CC124" s="144"/>
      <c r="CD124" s="144"/>
      <c r="CE124" s="144"/>
      <c r="CF124" s="144"/>
      <c r="CG124" s="144"/>
      <c r="CH124" s="144"/>
      <c r="CI124" s="144"/>
      <c r="CJ124" s="144"/>
      <c r="CK124" s="144"/>
      <c r="CL124" s="144"/>
      <c r="CM124" s="146"/>
      <c r="CN124" s="144"/>
      <c r="CO124" s="144"/>
      <c r="CP124" s="144"/>
      <c r="CQ124" s="144"/>
      <c r="CR124" s="144"/>
      <c r="CS124" s="144"/>
      <c r="CT124" s="144"/>
      <c r="CU124" s="144"/>
      <c r="CV124" s="144"/>
      <c r="CW124" s="144"/>
      <c r="CX124" s="144"/>
      <c r="CY124" s="144"/>
      <c r="CZ124" s="144"/>
      <c r="DA124" s="144"/>
      <c r="DB124" s="144"/>
      <c r="DC124" s="146"/>
      <c r="DD124" s="144"/>
      <c r="DE124" s="144"/>
      <c r="DF124" s="144"/>
      <c r="DG124" s="144"/>
      <c r="DH124" s="144"/>
      <c r="DI124" s="144"/>
      <c r="DJ124" s="144"/>
      <c r="DK124" s="144"/>
      <c r="DL124" s="144"/>
      <c r="DM124" s="144"/>
      <c r="DN124" s="144"/>
      <c r="DO124" s="144"/>
      <c r="DP124" s="144"/>
      <c r="DQ124" s="144"/>
      <c r="DR124" s="144"/>
      <c r="DS124" s="144"/>
      <c r="DT124" s="144"/>
      <c r="DU124" s="144"/>
      <c r="DV124" s="144"/>
      <c r="DW124" s="144"/>
      <c r="DX124" s="144"/>
      <c r="DY124" s="144"/>
      <c r="DZ124" s="144"/>
      <c r="EA124" s="144"/>
      <c r="EB124" s="144"/>
      <c r="EC124" s="144"/>
      <c r="ED124" s="144"/>
      <c r="EE124" s="144"/>
      <c r="EF124" s="144"/>
      <c r="EG124" s="144"/>
      <c r="EH124" s="144"/>
      <c r="EI124" s="144"/>
      <c r="EJ124" s="144"/>
      <c r="EK124" s="144"/>
      <c r="EL124" s="144"/>
      <c r="EM124" s="144"/>
      <c r="EN124" s="144"/>
      <c r="EO124" s="144"/>
      <c r="EP124" s="144"/>
      <c r="EQ124" s="144"/>
      <c r="ER124" s="144"/>
      <c r="ES124" s="144"/>
      <c r="ET124" s="144"/>
      <c r="EU124" s="144"/>
      <c r="EV124" s="144"/>
      <c r="EW124" s="144"/>
      <c r="EX124" s="144"/>
      <c r="EY124" s="144"/>
      <c r="EZ124" s="144"/>
      <c r="FA124" s="144"/>
      <c r="FB124" s="144"/>
      <c r="FC124" s="144"/>
      <c r="FD124" s="144"/>
      <c r="FE124" s="144"/>
      <c r="FF124" s="144"/>
      <c r="FG124" s="144"/>
      <c r="FH124" s="144"/>
      <c r="FI124" s="144"/>
      <c r="FJ124" s="144"/>
      <c r="FK124" s="144"/>
      <c r="FL124" s="144"/>
      <c r="FM124" s="144"/>
      <c r="FN124" s="144"/>
      <c r="FO124" s="144"/>
      <c r="FP124" s="144"/>
      <c r="FQ124" s="144"/>
      <c r="FR124" s="144"/>
      <c r="FS124" s="144"/>
      <c r="FT124" s="144"/>
      <c r="FU124" s="144"/>
      <c r="FV124" s="144"/>
      <c r="FW124" s="144"/>
      <c r="FX124" s="144"/>
      <c r="FY124" s="144"/>
      <c r="FZ124" s="144"/>
      <c r="GA124" s="144"/>
      <c r="GB124" s="144"/>
      <c r="GC124" s="144"/>
      <c r="GD124" s="144"/>
      <c r="GE124" s="144"/>
      <c r="GF124" s="144"/>
      <c r="GG124" s="144"/>
      <c r="GH124" s="144"/>
      <c r="GI124" s="144"/>
      <c r="GJ124" s="144"/>
      <c r="GK124" s="144"/>
      <c r="GL124" s="144"/>
      <c r="GM124" s="144"/>
      <c r="GN124" s="144"/>
      <c r="GO124" s="144"/>
      <c r="GP124" s="144"/>
      <c r="GQ124" s="144"/>
      <c r="GR124" s="144"/>
      <c r="GS124" s="144"/>
      <c r="GT124" s="144"/>
      <c r="GU124" s="144"/>
      <c r="GV124" s="144"/>
    </row>
    <row r="125" spans="1:204" ht="16.5">
      <c r="A125" s="144"/>
      <c r="B125" s="144"/>
      <c r="C125" s="144"/>
      <c r="D125" s="144"/>
      <c r="E125" s="144"/>
      <c r="F125" s="144"/>
      <c r="G125" s="144"/>
      <c r="H125" s="144"/>
      <c r="I125" s="144"/>
      <c r="J125" s="146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6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  <c r="AQ125" s="146"/>
      <c r="AR125" s="144"/>
      <c r="AS125" s="144"/>
      <c r="AT125" s="144"/>
      <c r="AU125" s="144"/>
      <c r="AV125" s="144"/>
      <c r="AW125" s="144"/>
      <c r="AX125" s="144"/>
      <c r="AY125" s="144"/>
      <c r="AZ125" s="144"/>
      <c r="BA125" s="144"/>
      <c r="BB125" s="144"/>
      <c r="BC125" s="144"/>
      <c r="BD125" s="144"/>
      <c r="BE125" s="144"/>
      <c r="BF125" s="144"/>
      <c r="BG125" s="146"/>
      <c r="BH125" s="144"/>
      <c r="BI125" s="144"/>
      <c r="BJ125" s="144"/>
      <c r="BK125" s="144"/>
      <c r="BL125" s="144"/>
      <c r="BM125" s="144"/>
      <c r="BN125" s="144"/>
      <c r="BO125" s="144"/>
      <c r="BP125" s="144"/>
      <c r="BQ125" s="144"/>
      <c r="BR125" s="144"/>
      <c r="BS125" s="144"/>
      <c r="BT125" s="144"/>
      <c r="BU125" s="144"/>
      <c r="BV125" s="144"/>
      <c r="BW125" s="146"/>
      <c r="BX125" s="144"/>
      <c r="BY125" s="144"/>
      <c r="BZ125" s="144"/>
      <c r="CA125" s="144"/>
      <c r="CB125" s="144"/>
      <c r="CC125" s="144"/>
      <c r="CD125" s="144"/>
      <c r="CE125" s="144"/>
      <c r="CF125" s="144"/>
      <c r="CG125" s="144"/>
      <c r="CH125" s="144"/>
      <c r="CI125" s="144"/>
      <c r="CJ125" s="144"/>
      <c r="CK125" s="144"/>
      <c r="CL125" s="144"/>
      <c r="CM125" s="146"/>
      <c r="CN125" s="144"/>
      <c r="CO125" s="144"/>
      <c r="CP125" s="144"/>
      <c r="CQ125" s="144"/>
      <c r="CR125" s="144"/>
      <c r="CS125" s="144"/>
      <c r="CT125" s="142"/>
      <c r="CU125" s="147"/>
      <c r="CV125" s="144"/>
      <c r="CW125" s="144"/>
      <c r="CX125" s="144"/>
      <c r="CY125" s="144"/>
      <c r="CZ125" s="144"/>
      <c r="DA125" s="144"/>
      <c r="DB125" s="148"/>
      <c r="DC125" s="148"/>
      <c r="DD125" s="144"/>
      <c r="DE125" s="144"/>
      <c r="DF125" s="144"/>
      <c r="DG125" s="144"/>
      <c r="DH125" s="144"/>
      <c r="DI125" s="144"/>
      <c r="DJ125" s="144"/>
      <c r="DK125" s="144"/>
      <c r="DL125" s="144"/>
      <c r="DM125" s="144"/>
      <c r="DN125" s="144"/>
      <c r="DO125" s="144"/>
      <c r="DP125" s="144"/>
      <c r="DQ125" s="144"/>
      <c r="DR125" s="144"/>
      <c r="DS125" s="144"/>
      <c r="DT125" s="144"/>
      <c r="DU125" s="144"/>
      <c r="DV125" s="144"/>
      <c r="DW125" s="144"/>
      <c r="DX125" s="144"/>
      <c r="DY125" s="144"/>
      <c r="DZ125" s="144"/>
      <c r="EA125" s="144"/>
      <c r="EB125" s="144"/>
      <c r="EC125" s="144"/>
      <c r="ED125" s="144"/>
      <c r="EE125" s="144"/>
      <c r="EF125" s="144"/>
      <c r="EG125" s="144"/>
      <c r="EH125" s="144"/>
      <c r="EI125" s="144"/>
      <c r="EJ125" s="144"/>
      <c r="EK125" s="144"/>
      <c r="EL125" s="144"/>
      <c r="EM125" s="144"/>
      <c r="EN125" s="144"/>
      <c r="EO125" s="144"/>
      <c r="EP125" s="144"/>
      <c r="EQ125" s="144"/>
      <c r="ER125" s="144"/>
      <c r="ES125" s="144"/>
      <c r="ET125" s="144"/>
      <c r="EU125" s="144"/>
      <c r="EV125" s="144"/>
      <c r="EW125" s="144"/>
      <c r="EX125" s="144"/>
      <c r="EY125" s="144"/>
      <c r="EZ125" s="144"/>
      <c r="FA125" s="144"/>
      <c r="FB125" s="144"/>
      <c r="FC125" s="144"/>
      <c r="FD125" s="144"/>
      <c r="FE125" s="144"/>
      <c r="FF125" s="144"/>
      <c r="FG125" s="144"/>
      <c r="FH125" s="144"/>
      <c r="FI125" s="144"/>
      <c r="FJ125" s="144"/>
      <c r="FK125" s="144"/>
      <c r="FL125" s="144"/>
      <c r="FM125" s="144"/>
      <c r="FN125" s="144"/>
      <c r="FO125" s="144"/>
      <c r="FP125" s="144"/>
      <c r="FQ125" s="144"/>
      <c r="FR125" s="144"/>
      <c r="FS125" s="144"/>
      <c r="FT125" s="144"/>
      <c r="FU125" s="144"/>
      <c r="FV125" s="144"/>
      <c r="FW125" s="144"/>
      <c r="FX125" s="144"/>
      <c r="FY125" s="144"/>
      <c r="FZ125" s="144"/>
      <c r="GA125" s="144"/>
      <c r="GB125" s="144"/>
      <c r="GC125" s="144"/>
      <c r="GD125" s="144"/>
      <c r="GE125" s="144"/>
      <c r="GF125" s="144"/>
      <c r="GG125" s="144"/>
      <c r="GH125" s="144"/>
      <c r="GI125" s="144"/>
      <c r="GJ125" s="144"/>
      <c r="GK125" s="144"/>
      <c r="GL125" s="144"/>
      <c r="GM125" s="144"/>
      <c r="GN125" s="144"/>
      <c r="GO125" s="144"/>
      <c r="GP125" s="144"/>
      <c r="GQ125" s="144"/>
      <c r="GR125" s="144"/>
      <c r="GS125" s="144"/>
      <c r="GT125" s="144"/>
      <c r="GU125" s="144"/>
      <c r="GV125" s="144"/>
    </row>
    <row r="126" spans="98:106" ht="13.5">
      <c r="CT126" s="51"/>
      <c r="CU126" s="51"/>
      <c r="CV126" s="73"/>
      <c r="DB126" s="74"/>
    </row>
    <row r="127" spans="98:106" ht="13.5">
      <c r="CT127" s="51"/>
      <c r="CU127" s="51"/>
      <c r="CV127" s="73"/>
      <c r="DB127" s="74"/>
    </row>
    <row r="128" spans="98:107" ht="16.5">
      <c r="CT128" s="517"/>
      <c r="CU128" s="518"/>
      <c r="CV128" s="518"/>
      <c r="DB128" s="128"/>
      <c r="DC128" s="128"/>
    </row>
    <row r="129" spans="4:10" ht="12.75">
      <c r="D129" s="521"/>
      <c r="E129" s="521"/>
      <c r="F129" s="521"/>
      <c r="G129" s="521"/>
      <c r="H129" s="521"/>
      <c r="I129" s="521"/>
      <c r="J129" s="521"/>
    </row>
    <row r="130" spans="4:18" ht="12.75" customHeight="1">
      <c r="D130" s="521"/>
      <c r="E130" s="521"/>
      <c r="F130" s="521"/>
      <c r="G130" s="521"/>
      <c r="H130" s="521"/>
      <c r="I130" s="521"/>
      <c r="J130" s="521"/>
      <c r="K130" s="521"/>
      <c r="L130" s="521"/>
      <c r="M130" s="521"/>
      <c r="N130" s="521"/>
      <c r="O130" s="521"/>
      <c r="P130" s="521"/>
      <c r="Q130" s="521"/>
      <c r="R130" s="521"/>
    </row>
    <row r="131" spans="4:18" ht="12.75">
      <c r="D131" s="521"/>
      <c r="E131" s="521"/>
      <c r="F131" s="521"/>
      <c r="G131" s="521"/>
      <c r="H131" s="521"/>
      <c r="I131" s="521"/>
      <c r="J131" s="521"/>
      <c r="K131" s="521"/>
      <c r="L131" s="521"/>
      <c r="M131" s="521"/>
      <c r="N131" s="521"/>
      <c r="O131" s="521"/>
      <c r="P131" s="521"/>
      <c r="Q131" s="521"/>
      <c r="R131" s="521"/>
    </row>
    <row r="132" spans="4:18" ht="12.75">
      <c r="D132" s="521"/>
      <c r="E132" s="521"/>
      <c r="F132" s="521"/>
      <c r="G132" s="521"/>
      <c r="H132" s="521"/>
      <c r="I132" s="521"/>
      <c r="J132" s="521"/>
      <c r="K132" s="521"/>
      <c r="L132" s="521"/>
      <c r="M132" s="521"/>
      <c r="N132" s="521"/>
      <c r="O132" s="521"/>
      <c r="P132" s="521"/>
      <c r="Q132" s="521"/>
      <c r="R132" s="521"/>
    </row>
    <row r="133" spans="10:18" ht="12.75">
      <c r="J133" s="73"/>
      <c r="K133" s="521"/>
      <c r="L133" s="521"/>
      <c r="M133" s="521"/>
      <c r="N133" s="521"/>
      <c r="O133" s="521"/>
      <c r="P133" s="521"/>
      <c r="Q133" s="521"/>
      <c r="R133" s="521"/>
    </row>
    <row r="134" spans="10:18" ht="12.75">
      <c r="J134" s="73"/>
      <c r="K134" s="74"/>
      <c r="L134" s="74"/>
      <c r="P134" s="73"/>
      <c r="Q134" s="73"/>
      <c r="R134" s="73"/>
    </row>
    <row r="135" spans="10:18" ht="12.75">
      <c r="J135" s="73"/>
      <c r="K135" s="74"/>
      <c r="L135" s="74"/>
      <c r="P135" s="73"/>
      <c r="Q135" s="73"/>
      <c r="R135" s="73"/>
    </row>
    <row r="136" spans="10:18" ht="12.75">
      <c r="J136" s="73"/>
      <c r="K136" s="74"/>
      <c r="L136" s="74"/>
      <c r="P136" s="516"/>
      <c r="Q136" s="516"/>
      <c r="R136" s="516"/>
    </row>
    <row r="137" spans="1:21" ht="12.75">
      <c r="A137" s="507"/>
      <c r="B137" s="507"/>
      <c r="C137" s="507"/>
      <c r="D137" s="507"/>
      <c r="E137" s="507"/>
      <c r="F137" s="507"/>
      <c r="G137" s="507"/>
      <c r="H137" s="507"/>
      <c r="I137" s="507"/>
      <c r="J137" s="507"/>
      <c r="K137" s="74"/>
      <c r="L137" s="74"/>
      <c r="O137" s="131"/>
      <c r="P137" s="131"/>
      <c r="Q137" s="131"/>
      <c r="R137" s="131"/>
      <c r="S137" s="27"/>
      <c r="T137" s="27"/>
      <c r="U137" s="131"/>
    </row>
    <row r="138" spans="1:21" ht="12.75">
      <c r="A138" s="507"/>
      <c r="B138" s="507"/>
      <c r="C138" s="507"/>
      <c r="D138" s="507"/>
      <c r="E138" s="507"/>
      <c r="F138" s="507"/>
      <c r="G138" s="507"/>
      <c r="H138" s="507"/>
      <c r="I138" s="507"/>
      <c r="J138" s="507"/>
      <c r="K138" s="121"/>
      <c r="L138" s="121"/>
      <c r="O138" s="131"/>
      <c r="P138" s="516"/>
      <c r="Q138" s="516"/>
      <c r="R138" s="516"/>
      <c r="S138" s="27"/>
      <c r="T138" s="27"/>
      <c r="U138" s="131"/>
    </row>
    <row r="139" spans="1:21" ht="15.75">
      <c r="A139" s="520"/>
      <c r="B139" s="520"/>
      <c r="C139" s="520"/>
      <c r="D139" s="520"/>
      <c r="E139" s="520"/>
      <c r="F139" s="520"/>
      <c r="G139" s="520"/>
      <c r="H139" s="520"/>
      <c r="I139" s="520"/>
      <c r="J139" s="520"/>
      <c r="K139" s="121"/>
      <c r="L139" s="121"/>
      <c r="O139" s="131"/>
      <c r="P139" s="516"/>
      <c r="Q139" s="516"/>
      <c r="R139" s="516"/>
      <c r="S139" s="27"/>
      <c r="T139" s="27"/>
      <c r="U139" s="131"/>
    </row>
    <row r="140" spans="1:21" ht="15.75">
      <c r="A140" s="519"/>
      <c r="B140" s="519"/>
      <c r="C140" s="519"/>
      <c r="D140" s="519"/>
      <c r="E140" s="519"/>
      <c r="F140" s="519"/>
      <c r="G140" s="519"/>
      <c r="H140" s="519"/>
      <c r="I140" s="519"/>
      <c r="J140" s="519"/>
      <c r="K140" s="46"/>
      <c r="L140" s="46"/>
      <c r="M140" s="122"/>
      <c r="N140" s="122"/>
      <c r="O140" s="132"/>
      <c r="P140" s="515"/>
      <c r="Q140" s="515"/>
      <c r="R140" s="515"/>
      <c r="S140" s="27"/>
      <c r="T140" s="27"/>
      <c r="U140" s="131"/>
    </row>
    <row r="141" spans="1:21" ht="15.75">
      <c r="A141" s="124"/>
      <c r="B141" s="125"/>
      <c r="C141" s="125"/>
      <c r="D141" s="129"/>
      <c r="E141" s="125"/>
      <c r="F141" s="125"/>
      <c r="G141" s="125"/>
      <c r="H141" s="125"/>
      <c r="I141" s="125"/>
      <c r="J141" s="125"/>
      <c r="K141" s="46"/>
      <c r="L141" s="46"/>
      <c r="M141" s="122"/>
      <c r="N141" s="122"/>
      <c r="O141" s="132"/>
      <c r="P141" s="522"/>
      <c r="Q141" s="522"/>
      <c r="R141" s="522"/>
      <c r="S141" s="27"/>
      <c r="T141" s="27"/>
      <c r="U141" s="131"/>
    </row>
    <row r="142" spans="1:21" ht="12.75">
      <c r="A142" s="124"/>
      <c r="B142" s="125"/>
      <c r="C142" s="125"/>
      <c r="D142" s="129"/>
      <c r="E142" s="125"/>
      <c r="F142" s="125"/>
      <c r="G142" s="125"/>
      <c r="H142" s="125"/>
      <c r="I142" s="125"/>
      <c r="J142" s="125"/>
      <c r="K142" s="46"/>
      <c r="L142" s="46"/>
      <c r="M142" s="117"/>
      <c r="N142" s="117"/>
      <c r="O142" s="133"/>
      <c r="P142" s="516"/>
      <c r="Q142" s="516"/>
      <c r="R142" s="516"/>
      <c r="S142" s="27"/>
      <c r="T142" s="27"/>
      <c r="U142" s="131"/>
    </row>
    <row r="143" spans="1:21" ht="13.5">
      <c r="A143" s="48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123"/>
      <c r="N143" s="123"/>
      <c r="O143" s="133"/>
      <c r="P143" s="516"/>
      <c r="Q143" s="516"/>
      <c r="R143" s="516"/>
      <c r="S143" s="27"/>
      <c r="T143" s="27"/>
      <c r="U143" s="131"/>
    </row>
    <row r="144" spans="1:21" ht="13.5">
      <c r="A144" s="48"/>
      <c r="B144" s="49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133"/>
      <c r="P144" s="133"/>
      <c r="Q144" s="133"/>
      <c r="R144" s="120"/>
      <c r="S144" s="27"/>
      <c r="T144" s="27"/>
      <c r="U144" s="131"/>
    </row>
    <row r="145" spans="1:21" ht="16.5">
      <c r="A145" s="48"/>
      <c r="B145" s="49"/>
      <c r="C145" s="46"/>
      <c r="D145" s="12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133"/>
      <c r="P145" s="133"/>
      <c r="Q145" s="133"/>
      <c r="R145" s="120"/>
      <c r="S145" s="27"/>
      <c r="T145" s="27"/>
      <c r="U145" s="131"/>
    </row>
    <row r="146" spans="1:21" ht="16.5">
      <c r="A146" s="48"/>
      <c r="B146" s="49"/>
      <c r="C146" s="46"/>
      <c r="D146" s="126"/>
      <c r="E146" s="46"/>
      <c r="F146" s="46"/>
      <c r="G146" s="126"/>
      <c r="H146" s="126"/>
      <c r="I146" s="46"/>
      <c r="J146" s="46"/>
      <c r="K146" s="46"/>
      <c r="L146" s="46"/>
      <c r="M146" s="46"/>
      <c r="N146" s="46"/>
      <c r="O146" s="131"/>
      <c r="P146" s="131"/>
      <c r="Q146" s="131"/>
      <c r="R146" s="120"/>
      <c r="S146" s="27"/>
      <c r="T146" s="27"/>
      <c r="U146" s="131"/>
    </row>
    <row r="147" spans="1:21" ht="13.5">
      <c r="A147" s="48"/>
      <c r="B147" s="49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516"/>
      <c r="P147" s="516"/>
      <c r="Q147" s="313"/>
      <c r="R147" s="120"/>
      <c r="S147" s="27"/>
      <c r="T147" s="27"/>
      <c r="U147" s="131"/>
    </row>
    <row r="148" spans="1:21" ht="13.5">
      <c r="A148" s="48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516"/>
      <c r="P148" s="516"/>
      <c r="Q148" s="313"/>
      <c r="R148" s="120"/>
      <c r="S148" s="27"/>
      <c r="T148" s="27"/>
      <c r="U148" s="131"/>
    </row>
    <row r="149" spans="15:21" ht="12.75">
      <c r="O149" s="515"/>
      <c r="P149" s="515"/>
      <c r="Q149" s="314"/>
      <c r="R149" s="27"/>
      <c r="S149" s="27"/>
      <c r="T149" s="27"/>
      <c r="U149" s="131"/>
    </row>
    <row r="150" spans="15:21" ht="12.75">
      <c r="O150" s="522"/>
      <c r="P150" s="522"/>
      <c r="Q150" s="315"/>
      <c r="R150" s="27"/>
      <c r="S150" s="27"/>
      <c r="T150" s="27"/>
      <c r="U150" s="131"/>
    </row>
    <row r="151" spans="15:21" ht="12.75">
      <c r="O151" s="516"/>
      <c r="P151" s="516"/>
      <c r="Q151" s="313"/>
      <c r="R151" s="27"/>
      <c r="S151" s="27"/>
      <c r="T151" s="27"/>
      <c r="U151" s="131"/>
    </row>
    <row r="152" spans="15:21" ht="12.75">
      <c r="O152" s="516"/>
      <c r="P152" s="516"/>
      <c r="Q152" s="313"/>
      <c r="R152" s="27"/>
      <c r="S152" s="27"/>
      <c r="T152" s="27"/>
      <c r="U152" s="131"/>
    </row>
  </sheetData>
  <sheetProtection/>
  <mergeCells count="327">
    <mergeCell ref="BG1:BL4"/>
    <mergeCell ref="BW1:CB4"/>
    <mergeCell ref="CM1:CR4"/>
    <mergeCell ref="DC1:DH4"/>
    <mergeCell ref="DS1:DX4"/>
    <mergeCell ref="EX1:FC4"/>
    <mergeCell ref="EH1:EN4"/>
    <mergeCell ref="GD21:GD22"/>
    <mergeCell ref="GE21:GF21"/>
    <mergeCell ref="BK21:BL21"/>
    <mergeCell ref="BR21:BS21"/>
    <mergeCell ref="BW21:BY21"/>
    <mergeCell ref="CG21:CG22"/>
    <mergeCell ref="FW21:FX21"/>
    <mergeCell ref="FF21:FF22"/>
    <mergeCell ref="EX21:EZ21"/>
    <mergeCell ref="FB21:FC21"/>
    <mergeCell ref="FE117:FF117"/>
    <mergeCell ref="FL117:FN117"/>
    <mergeCell ref="FL113:FM113"/>
    <mergeCell ref="FE114:FF114"/>
    <mergeCell ref="FL114:FN114"/>
    <mergeCell ref="FL116:FM116"/>
    <mergeCell ref="FS18:FT18"/>
    <mergeCell ref="FP21:FP22"/>
    <mergeCell ref="FF18:FR18"/>
    <mergeCell ref="FK21:FK22"/>
    <mergeCell ref="FL1:FR4"/>
    <mergeCell ref="FD7:FM7"/>
    <mergeCell ref="FD8:FM9"/>
    <mergeCell ref="FD10:FM10"/>
    <mergeCell ref="FD11:FM11"/>
    <mergeCell ref="FE14:FM14"/>
    <mergeCell ref="ES21:ET21"/>
    <mergeCell ref="EU21:EU22"/>
    <mergeCell ref="EP117:EQ117"/>
    <mergeCell ref="EW117:EY117"/>
    <mergeCell ref="EW113:EX113"/>
    <mergeCell ref="EP114:EQ114"/>
    <mergeCell ref="EW114:EY114"/>
    <mergeCell ref="EW116:EX116"/>
    <mergeCell ref="EH21:EH22"/>
    <mergeCell ref="EF21:EF22"/>
    <mergeCell ref="EL21:EL22"/>
    <mergeCell ref="EB21:EB22"/>
    <mergeCell ref="EV21:EV22"/>
    <mergeCell ref="EW21:EW22"/>
    <mergeCell ref="EO21:EO22"/>
    <mergeCell ref="EP21:EP22"/>
    <mergeCell ref="EQ21:EQ22"/>
    <mergeCell ref="ER21:ER22"/>
    <mergeCell ref="EO7:EX7"/>
    <mergeCell ref="EO8:EX9"/>
    <mergeCell ref="EO10:EX10"/>
    <mergeCell ref="EO11:EX11"/>
    <mergeCell ref="EP14:EX14"/>
    <mergeCell ref="GB1:GF4"/>
    <mergeCell ref="EA117:EB117"/>
    <mergeCell ref="EH117:EJ117"/>
    <mergeCell ref="EH113:EI113"/>
    <mergeCell ref="EA114:EB114"/>
    <mergeCell ref="EH114:EJ114"/>
    <mergeCell ref="EH116:EI116"/>
    <mergeCell ref="DZ7:EI7"/>
    <mergeCell ref="DZ8:EI9"/>
    <mergeCell ref="DZ10:EI10"/>
    <mergeCell ref="DZ11:EI11"/>
    <mergeCell ref="EA14:EI14"/>
    <mergeCell ref="DR21:DR22"/>
    <mergeCell ref="ED21:EE21"/>
    <mergeCell ref="EI21:EK21"/>
    <mergeCell ref="DJ10:DS10"/>
    <mergeCell ref="DJ7:DS7"/>
    <mergeCell ref="EM21:EN21"/>
    <mergeCell ref="DY21:DY22"/>
    <mergeCell ref="DK21:DK22"/>
    <mergeCell ref="DL21:DL22"/>
    <mergeCell ref="DP21:DP22"/>
    <mergeCell ref="DQ21:DQ22"/>
    <mergeCell ref="DZ21:DZ22"/>
    <mergeCell ref="EG21:EG22"/>
    <mergeCell ref="EA21:EA22"/>
    <mergeCell ref="EC21:EC22"/>
    <mergeCell ref="P142:R142"/>
    <mergeCell ref="P143:R143"/>
    <mergeCell ref="P141:R141"/>
    <mergeCell ref="DJ21:DJ22"/>
    <mergeCell ref="DS21:DU21"/>
    <mergeCell ref="DW21:DX21"/>
    <mergeCell ref="CW21:CW22"/>
    <mergeCell ref="DM21:DM22"/>
    <mergeCell ref="CK21:CK22"/>
    <mergeCell ref="DV21:DV22"/>
    <mergeCell ref="O152:P152"/>
    <mergeCell ref="O148:P148"/>
    <mergeCell ref="O149:P149"/>
    <mergeCell ref="O150:P150"/>
    <mergeCell ref="O151:P151"/>
    <mergeCell ref="O147:P147"/>
    <mergeCell ref="AY114:AZ114"/>
    <mergeCell ref="CT21:CT22"/>
    <mergeCell ref="BA21:BA22"/>
    <mergeCell ref="BV113:BW113"/>
    <mergeCell ref="CL113:CM113"/>
    <mergeCell ref="CQ21:CR21"/>
    <mergeCell ref="CC21:CC22"/>
    <mergeCell ref="BO21:BO22"/>
    <mergeCell ref="BT21:BT22"/>
    <mergeCell ref="CA21:CB21"/>
    <mergeCell ref="P136:R136"/>
    <mergeCell ref="AP117:AR117"/>
    <mergeCell ref="Z113:AA113"/>
    <mergeCell ref="A137:J138"/>
    <mergeCell ref="BZ21:BZ22"/>
    <mergeCell ref="P21:P22"/>
    <mergeCell ref="I116:J116"/>
    <mergeCell ref="I21:I22"/>
    <mergeCell ref="BF113:BG113"/>
    <mergeCell ref="BF114:BH114"/>
    <mergeCell ref="I113:J113"/>
    <mergeCell ref="A140:J140"/>
    <mergeCell ref="B114:C114"/>
    <mergeCell ref="G21:G22"/>
    <mergeCell ref="A139:J139"/>
    <mergeCell ref="B117:C117"/>
    <mergeCell ref="I117:K117"/>
    <mergeCell ref="D129:J132"/>
    <mergeCell ref="I114:K114"/>
    <mergeCell ref="K130:R133"/>
    <mergeCell ref="P140:R140"/>
    <mergeCell ref="AP116:AQ116"/>
    <mergeCell ref="P139:R139"/>
    <mergeCell ref="P138:R138"/>
    <mergeCell ref="CT128:CV128"/>
    <mergeCell ref="CE117:CF117"/>
    <mergeCell ref="Z117:AB117"/>
    <mergeCell ref="CL117:CN117"/>
    <mergeCell ref="CL116:CM116"/>
    <mergeCell ref="BO117:BP117"/>
    <mergeCell ref="S114:T114"/>
    <mergeCell ref="Z114:AB114"/>
    <mergeCell ref="Z116:AA116"/>
    <mergeCell ref="S117:T117"/>
    <mergeCell ref="AI114:AJ114"/>
    <mergeCell ref="AI117:AJ117"/>
    <mergeCell ref="A8:J9"/>
    <mergeCell ref="A10:J10"/>
    <mergeCell ref="B21:B22"/>
    <mergeCell ref="M21:M22"/>
    <mergeCell ref="R8:AA9"/>
    <mergeCell ref="X21:X22"/>
    <mergeCell ref="D18:J18"/>
    <mergeCell ref="R18:T18"/>
    <mergeCell ref="J21:L21"/>
    <mergeCell ref="N21:O21"/>
    <mergeCell ref="BN21:BN22"/>
    <mergeCell ref="A21:A22"/>
    <mergeCell ref="A11:J11"/>
    <mergeCell ref="D21:D22"/>
    <mergeCell ref="C21:C22"/>
    <mergeCell ref="H21:H22"/>
    <mergeCell ref="BN11:BW11"/>
    <mergeCell ref="BO14:BW14"/>
    <mergeCell ref="BQ21:BQ22"/>
    <mergeCell ref="R11:AA11"/>
    <mergeCell ref="AX21:AX22"/>
    <mergeCell ref="AT21:AT22"/>
    <mergeCell ref="AJ21:AJ22"/>
    <mergeCell ref="AK21:AK22"/>
    <mergeCell ref="T21:T22"/>
    <mergeCell ref="Y21:Y22"/>
    <mergeCell ref="AD21:AD22"/>
    <mergeCell ref="AE21:AF21"/>
    <mergeCell ref="AA21:AC21"/>
    <mergeCell ref="AQ21:AS21"/>
    <mergeCell ref="R21:R22"/>
    <mergeCell ref="B14:J14"/>
    <mergeCell ref="S14:AA14"/>
    <mergeCell ref="A18:C18"/>
    <mergeCell ref="AG21:AG22"/>
    <mergeCell ref="Z21:Z22"/>
    <mergeCell ref="U21:U22"/>
    <mergeCell ref="S21:S22"/>
    <mergeCell ref="E21:F21"/>
    <mergeCell ref="V21:W21"/>
    <mergeCell ref="AY21:AY22"/>
    <mergeCell ref="AI21:AI22"/>
    <mergeCell ref="AO21:AO22"/>
    <mergeCell ref="AP21:AP22"/>
    <mergeCell ref="AZ21:AZ22"/>
    <mergeCell ref="AI14:AQ14"/>
    <mergeCell ref="AY14:BG14"/>
    <mergeCell ref="AU21:AV21"/>
    <mergeCell ref="BD21:BD22"/>
    <mergeCell ref="AL21:AM21"/>
    <mergeCell ref="CP21:CP22"/>
    <mergeCell ref="CJ21:CJ22"/>
    <mergeCell ref="CL21:CL22"/>
    <mergeCell ref="CF21:CF22"/>
    <mergeCell ref="CD21:CD22"/>
    <mergeCell ref="CE21:CE22"/>
    <mergeCell ref="CH21:CI21"/>
    <mergeCell ref="CM21:CO21"/>
    <mergeCell ref="AN21:AN22"/>
    <mergeCell ref="DB114:DD114"/>
    <mergeCell ref="DB113:DC113"/>
    <mergeCell ref="DR113:DS113"/>
    <mergeCell ref="CU114:CV114"/>
    <mergeCell ref="DK114:DL114"/>
    <mergeCell ref="DB21:DB22"/>
    <mergeCell ref="DA21:DA22"/>
    <mergeCell ref="DI21:DI22"/>
    <mergeCell ref="CZ21:CZ22"/>
    <mergeCell ref="DF21:DF22"/>
    <mergeCell ref="AY117:AZ117"/>
    <mergeCell ref="BF117:BH117"/>
    <mergeCell ref="BF116:BG116"/>
    <mergeCell ref="CE114:CF114"/>
    <mergeCell ref="CL114:CN114"/>
    <mergeCell ref="BV114:BX114"/>
    <mergeCell ref="BJ21:BJ22"/>
    <mergeCell ref="BV117:BX117"/>
    <mergeCell ref="BV116:BW116"/>
    <mergeCell ref="DR117:DT117"/>
    <mergeCell ref="CU117:CV117"/>
    <mergeCell ref="DB117:DD117"/>
    <mergeCell ref="DB116:DC116"/>
    <mergeCell ref="DR116:DS116"/>
    <mergeCell ref="DR114:DT114"/>
    <mergeCell ref="DK117:DL117"/>
    <mergeCell ref="CV21:CV22"/>
    <mergeCell ref="CS21:CS22"/>
    <mergeCell ref="AP114:AR114"/>
    <mergeCell ref="BO114:BP114"/>
    <mergeCell ref="AP113:AQ113"/>
    <mergeCell ref="BP21:BP22"/>
    <mergeCell ref="BB21:BC21"/>
    <mergeCell ref="BG21:BI21"/>
    <mergeCell ref="AW21:AW22"/>
    <mergeCell ref="BM21:BM22"/>
    <mergeCell ref="BE21:BE22"/>
    <mergeCell ref="BF21:BF22"/>
    <mergeCell ref="DJ11:DS11"/>
    <mergeCell ref="J1:O4"/>
    <mergeCell ref="A7:J7"/>
    <mergeCell ref="R10:AA10"/>
    <mergeCell ref="R7:AA7"/>
    <mergeCell ref="AA1:AF4"/>
    <mergeCell ref="AQ1:AV4"/>
    <mergeCell ref="CD7:CM7"/>
    <mergeCell ref="AX7:BG7"/>
    <mergeCell ref="CT10:DC10"/>
    <mergeCell ref="AH7:AQ7"/>
    <mergeCell ref="BN10:BW10"/>
    <mergeCell ref="CT7:DC7"/>
    <mergeCell ref="AH10:AQ10"/>
    <mergeCell ref="AX8:BG9"/>
    <mergeCell ref="AX10:BG10"/>
    <mergeCell ref="BN7:BW7"/>
    <mergeCell ref="CD10:CM10"/>
    <mergeCell ref="AH8:AQ9"/>
    <mergeCell ref="DK14:DS14"/>
    <mergeCell ref="CD8:CM9"/>
    <mergeCell ref="CD11:CM11"/>
    <mergeCell ref="AX11:BG11"/>
    <mergeCell ref="AH11:AQ11"/>
    <mergeCell ref="BN8:BW9"/>
    <mergeCell ref="CE14:CM14"/>
    <mergeCell ref="CT11:DC11"/>
    <mergeCell ref="DJ8:DS9"/>
    <mergeCell ref="CU14:DC14"/>
    <mergeCell ref="CT8:DC9"/>
    <mergeCell ref="FS7:GB7"/>
    <mergeCell ref="FS8:GB9"/>
    <mergeCell ref="FS10:GB10"/>
    <mergeCell ref="GA21:GA22"/>
    <mergeCell ref="FS11:GB11"/>
    <mergeCell ref="FT14:GB14"/>
    <mergeCell ref="FT21:FT22"/>
    <mergeCell ref="FU21:FU22"/>
    <mergeCell ref="FZ21:FZ22"/>
    <mergeCell ref="FT117:FU117"/>
    <mergeCell ref="GA117:GB117"/>
    <mergeCell ref="GA113:GB113"/>
    <mergeCell ref="FT114:FU114"/>
    <mergeCell ref="GA114:GB114"/>
    <mergeCell ref="GA116:GB116"/>
    <mergeCell ref="GB21:GC21"/>
    <mergeCell ref="AX18:AZ18"/>
    <mergeCell ref="AH18:AJ18"/>
    <mergeCell ref="CX21:CY21"/>
    <mergeCell ref="DC21:DE21"/>
    <mergeCell ref="DG21:DH21"/>
    <mergeCell ref="DN21:DO21"/>
    <mergeCell ref="CU21:CU22"/>
    <mergeCell ref="AH21:AH22"/>
    <mergeCell ref="BV21:BV22"/>
    <mergeCell ref="BU21:BU22"/>
    <mergeCell ref="CT18:CV18"/>
    <mergeCell ref="DJ18:DK18"/>
    <mergeCell ref="DZ18:EA18"/>
    <mergeCell ref="BP18:BZ18"/>
    <mergeCell ref="FU18:GE18"/>
    <mergeCell ref="FS21:FS22"/>
    <mergeCell ref="FD18:FE18"/>
    <mergeCell ref="EO18:EP18"/>
    <mergeCell ref="FV21:FV22"/>
    <mergeCell ref="FY21:FY22"/>
    <mergeCell ref="FH21:FI21"/>
    <mergeCell ref="FM21:FO21"/>
    <mergeCell ref="FQ21:FR21"/>
    <mergeCell ref="FA21:FA22"/>
    <mergeCell ref="FL21:FL22"/>
    <mergeCell ref="FD21:FD22"/>
    <mergeCell ref="FE21:FE22"/>
    <mergeCell ref="FG21:FG22"/>
    <mergeCell ref="FJ21:FJ22"/>
    <mergeCell ref="EC18:EM18"/>
    <mergeCell ref="ER18:FB18"/>
    <mergeCell ref="U18:AA18"/>
    <mergeCell ref="AK18:AQ18"/>
    <mergeCell ref="BA18:BG18"/>
    <mergeCell ref="CG18:CM18"/>
    <mergeCell ref="CW18:DF18"/>
    <mergeCell ref="DM18:DV18"/>
    <mergeCell ref="BN18:BO18"/>
    <mergeCell ref="CD18:CF18"/>
  </mergeCells>
  <printOptions horizontalCentered="1"/>
  <pageMargins left="0.15748031496062992" right="0.2362204724409449" top="0.5905511811023623" bottom="0.15748031496062992" header="0.31496062992125984" footer="0.1968503937007874"/>
  <pageSetup fitToHeight="50" horizontalDpi="600" verticalDpi="600" orientation="landscape" paperSize="9" scale="65" r:id="rId1"/>
  <rowBreaks count="2" manualBreakCount="2">
    <brk id="33" max="187" man="1"/>
    <brk id="72" max="188" man="1"/>
  </rowBreaks>
  <colBreaks count="11" manualBreakCount="11">
    <brk id="17" max="119" man="1"/>
    <brk id="33" max="119" man="1"/>
    <brk id="48" max="119" man="1"/>
    <brk id="65" max="119" man="1"/>
    <brk id="81" max="119" man="1"/>
    <brk id="97" max="119" man="1"/>
    <brk id="113" max="119" man="1"/>
    <brk id="129" max="119" man="1"/>
    <brk id="144" max="119" man="1"/>
    <brk id="159" max="119" man="1"/>
    <brk id="174" max="1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pane xSplit="1" ySplit="3" topLeftCell="D5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O34" sqref="O34"/>
    </sheetView>
  </sheetViews>
  <sheetFormatPr defaultColWidth="9.00390625" defaultRowHeight="12.75"/>
  <cols>
    <col min="1" max="1" width="8.125" style="97" customWidth="1"/>
    <col min="2" max="2" width="10.25390625" style="108" customWidth="1"/>
    <col min="3" max="9" width="10.25390625" style="90" customWidth="1"/>
    <col min="10" max="11" width="10.25390625" style="97" customWidth="1"/>
    <col min="12" max="17" width="10.25390625" style="90" customWidth="1"/>
    <col min="18" max="19" width="10.25390625" style="97" customWidth="1"/>
    <col min="20" max="16384" width="9.125" style="97" customWidth="1"/>
  </cols>
  <sheetData>
    <row r="1" spans="1:19" ht="12.75">
      <c r="A1" s="362" t="s">
        <v>2</v>
      </c>
      <c r="B1" s="367" t="s">
        <v>91</v>
      </c>
      <c r="C1" s="368"/>
      <c r="D1" s="369" t="s">
        <v>96</v>
      </c>
      <c r="E1" s="370"/>
      <c r="F1" s="369" t="s">
        <v>99</v>
      </c>
      <c r="G1" s="370"/>
      <c r="H1" s="369" t="s">
        <v>105</v>
      </c>
      <c r="I1" s="370"/>
      <c r="J1" s="358" t="s">
        <v>101</v>
      </c>
      <c r="K1" s="359"/>
      <c r="L1" s="377" t="s">
        <v>94</v>
      </c>
      <c r="M1" s="378"/>
      <c r="N1" s="377" t="s">
        <v>107</v>
      </c>
      <c r="O1" s="378"/>
      <c r="P1" s="377" t="s">
        <v>103</v>
      </c>
      <c r="Q1" s="378"/>
      <c r="R1" s="373" t="s">
        <v>104</v>
      </c>
      <c r="S1" s="374"/>
    </row>
    <row r="2" spans="1:19" ht="12.75">
      <c r="A2" s="363"/>
      <c r="B2" s="365" t="s">
        <v>95</v>
      </c>
      <c r="C2" s="366"/>
      <c r="D2" s="371"/>
      <c r="E2" s="372"/>
      <c r="F2" s="371"/>
      <c r="G2" s="372"/>
      <c r="H2" s="371"/>
      <c r="I2" s="372"/>
      <c r="J2" s="360" t="s">
        <v>131</v>
      </c>
      <c r="K2" s="361"/>
      <c r="L2" s="379" t="s">
        <v>106</v>
      </c>
      <c r="M2" s="380"/>
      <c r="N2" s="379" t="s">
        <v>108</v>
      </c>
      <c r="O2" s="380"/>
      <c r="P2" s="379" t="s">
        <v>109</v>
      </c>
      <c r="Q2" s="380"/>
      <c r="R2" s="375" t="s">
        <v>93</v>
      </c>
      <c r="S2" s="376"/>
    </row>
    <row r="3" spans="1:19" ht="12.75">
      <c r="A3" s="364"/>
      <c r="B3" s="104" t="s">
        <v>130</v>
      </c>
      <c r="C3" s="88" t="s">
        <v>132</v>
      </c>
      <c r="D3" s="88" t="s">
        <v>130</v>
      </c>
      <c r="E3" s="88" t="s">
        <v>132</v>
      </c>
      <c r="F3" s="88" t="s">
        <v>130</v>
      </c>
      <c r="G3" s="88" t="s">
        <v>132</v>
      </c>
      <c r="H3" s="88" t="s">
        <v>130</v>
      </c>
      <c r="I3" s="88" t="s">
        <v>132</v>
      </c>
      <c r="J3" s="98" t="s">
        <v>130</v>
      </c>
      <c r="K3" s="98" t="s">
        <v>132</v>
      </c>
      <c r="L3" s="99" t="s">
        <v>130</v>
      </c>
      <c r="M3" s="99" t="s">
        <v>132</v>
      </c>
      <c r="N3" s="99" t="s">
        <v>130</v>
      </c>
      <c r="O3" s="99" t="s">
        <v>132</v>
      </c>
      <c r="P3" s="99" t="s">
        <v>130</v>
      </c>
      <c r="Q3" s="99" t="s">
        <v>132</v>
      </c>
      <c r="R3" s="100" t="s">
        <v>130</v>
      </c>
      <c r="S3" s="100" t="s">
        <v>132</v>
      </c>
    </row>
    <row r="4" spans="1:19" s="102" customFormat="1" ht="12.75">
      <c r="A4" s="101" t="s">
        <v>11</v>
      </c>
      <c r="B4" s="105">
        <f>B9</f>
        <v>26673</v>
      </c>
      <c r="C4" s="105">
        <f aca="true" t="shared" si="0" ref="C4:I4">C9</f>
        <v>0</v>
      </c>
      <c r="D4" s="105">
        <f t="shared" si="0"/>
        <v>19025</v>
      </c>
      <c r="E4" s="105">
        <f t="shared" si="0"/>
        <v>0</v>
      </c>
      <c r="F4" s="105">
        <f t="shared" si="0"/>
        <v>25501</v>
      </c>
      <c r="G4" s="105">
        <f t="shared" si="0"/>
        <v>19624</v>
      </c>
      <c r="H4" s="105">
        <f t="shared" si="0"/>
        <v>507</v>
      </c>
      <c r="I4" s="105">
        <f t="shared" si="0"/>
        <v>507</v>
      </c>
      <c r="J4" s="92">
        <f>B4+D4+F4+H4</f>
        <v>71706</v>
      </c>
      <c r="K4" s="92">
        <f>C4+E4+G4+I4</f>
        <v>20131</v>
      </c>
      <c r="L4" s="105">
        <f aca="true" t="shared" si="1" ref="L4:Q4">L9</f>
        <v>48621</v>
      </c>
      <c r="M4" s="105">
        <f t="shared" si="1"/>
        <v>0</v>
      </c>
      <c r="N4" s="105">
        <f t="shared" si="1"/>
        <v>3333</v>
      </c>
      <c r="O4" s="105">
        <f t="shared" si="1"/>
        <v>0</v>
      </c>
      <c r="P4" s="105">
        <f t="shared" si="1"/>
        <v>94</v>
      </c>
      <c r="Q4" s="105">
        <f t="shared" si="1"/>
        <v>0</v>
      </c>
      <c r="R4" s="92">
        <f>J4+L4+N4+P4</f>
        <v>123754</v>
      </c>
      <c r="S4" s="92">
        <f>K4+M4+O4+Q4</f>
        <v>20131</v>
      </c>
    </row>
    <row r="5" spans="1:20" ht="12.75">
      <c r="A5" s="95" t="s">
        <v>13</v>
      </c>
      <c r="B5" s="106"/>
      <c r="C5" s="106"/>
      <c r="D5" s="106"/>
      <c r="E5" s="106"/>
      <c r="F5" s="106"/>
      <c r="G5" s="106"/>
      <c r="H5" s="106"/>
      <c r="I5" s="106"/>
      <c r="J5" s="96">
        <f aca="true" t="shared" si="2" ref="J5:J39">B5+D5+F5+H5</f>
        <v>0</v>
      </c>
      <c r="K5" s="96">
        <f aca="true" t="shared" si="3" ref="K5:K39">C5+E5+G5+I5</f>
        <v>0</v>
      </c>
      <c r="L5" s="106"/>
      <c r="M5" s="106"/>
      <c r="N5" s="106"/>
      <c r="O5" s="106"/>
      <c r="P5" s="106"/>
      <c r="Q5" s="106"/>
      <c r="R5" s="96">
        <f aca="true" t="shared" si="4" ref="R5:R39">J5+L5+N5+P5</f>
        <v>0</v>
      </c>
      <c r="S5" s="96">
        <f aca="true" t="shared" si="5" ref="S5:S39">K5+M5+O5+Q5</f>
        <v>0</v>
      </c>
      <c r="T5" s="103"/>
    </row>
    <row r="6" spans="1:20" ht="12.75">
      <c r="A6" s="95" t="s">
        <v>15</v>
      </c>
      <c r="B6" s="106"/>
      <c r="C6" s="106"/>
      <c r="D6" s="106"/>
      <c r="E6" s="106"/>
      <c r="F6" s="106"/>
      <c r="G6" s="106"/>
      <c r="H6" s="106"/>
      <c r="I6" s="106"/>
      <c r="J6" s="96">
        <f aca="true" t="shared" si="6" ref="J6:K8">B6+D6+F6+H6</f>
        <v>0</v>
      </c>
      <c r="K6" s="96">
        <f t="shared" si="6"/>
        <v>0</v>
      </c>
      <c r="L6" s="106"/>
      <c r="M6" s="106"/>
      <c r="N6" s="106"/>
      <c r="O6" s="106"/>
      <c r="P6" s="106"/>
      <c r="Q6" s="106"/>
      <c r="R6" s="96">
        <f aca="true" t="shared" si="7" ref="R6:S8">J6+L6+N6+P6</f>
        <v>0</v>
      </c>
      <c r="S6" s="96">
        <f t="shared" si="7"/>
        <v>0</v>
      </c>
      <c r="T6" s="103"/>
    </row>
    <row r="7" spans="1:20" ht="12.75">
      <c r="A7" s="95" t="s">
        <v>17</v>
      </c>
      <c r="B7" s="106"/>
      <c r="C7" s="106"/>
      <c r="D7" s="106"/>
      <c r="E7" s="106"/>
      <c r="F7" s="106"/>
      <c r="G7" s="106"/>
      <c r="H7" s="106"/>
      <c r="I7" s="106"/>
      <c r="J7" s="96">
        <f t="shared" si="6"/>
        <v>0</v>
      </c>
      <c r="K7" s="96">
        <f t="shared" si="6"/>
        <v>0</v>
      </c>
      <c r="L7" s="106"/>
      <c r="M7" s="106"/>
      <c r="N7" s="106"/>
      <c r="O7" s="106"/>
      <c r="P7" s="106"/>
      <c r="Q7" s="106"/>
      <c r="R7" s="96">
        <f t="shared" si="7"/>
        <v>0</v>
      </c>
      <c r="S7" s="96">
        <f t="shared" si="7"/>
        <v>0</v>
      </c>
      <c r="T7" s="103"/>
    </row>
    <row r="8" spans="1:20" ht="12.75">
      <c r="A8" s="95" t="s">
        <v>19</v>
      </c>
      <c r="B8" s="106"/>
      <c r="C8" s="106"/>
      <c r="D8" s="106"/>
      <c r="E8" s="106"/>
      <c r="F8" s="106"/>
      <c r="G8" s="106"/>
      <c r="H8" s="106"/>
      <c r="I8" s="106"/>
      <c r="J8" s="96">
        <f t="shared" si="6"/>
        <v>0</v>
      </c>
      <c r="K8" s="96">
        <f t="shared" si="6"/>
        <v>0</v>
      </c>
      <c r="L8" s="106"/>
      <c r="M8" s="106"/>
      <c r="N8" s="106"/>
      <c r="O8" s="106"/>
      <c r="P8" s="106"/>
      <c r="Q8" s="106"/>
      <c r="R8" s="96">
        <f t="shared" si="7"/>
        <v>0</v>
      </c>
      <c r="S8" s="96">
        <f t="shared" si="7"/>
        <v>0</v>
      </c>
      <c r="T8" s="103"/>
    </row>
    <row r="9" spans="1:19" s="102" customFormat="1" ht="12.75">
      <c r="A9" s="101" t="s">
        <v>20</v>
      </c>
      <c r="B9" s="105">
        <f>B10+B45</f>
        <v>26673</v>
      </c>
      <c r="C9" s="105">
        <f aca="true" t="shared" si="8" ref="C9:I9">C10+C45</f>
        <v>0</v>
      </c>
      <c r="D9" s="105">
        <f t="shared" si="8"/>
        <v>19025</v>
      </c>
      <c r="E9" s="105">
        <f t="shared" si="8"/>
        <v>0</v>
      </c>
      <c r="F9" s="105">
        <f t="shared" si="8"/>
        <v>25501</v>
      </c>
      <c r="G9" s="105">
        <f t="shared" si="8"/>
        <v>19624</v>
      </c>
      <c r="H9" s="105">
        <f t="shared" si="8"/>
        <v>507</v>
      </c>
      <c r="I9" s="105">
        <f t="shared" si="8"/>
        <v>507</v>
      </c>
      <c r="J9" s="92">
        <f t="shared" si="2"/>
        <v>71706</v>
      </c>
      <c r="K9" s="92">
        <f t="shared" si="3"/>
        <v>20131</v>
      </c>
      <c r="L9" s="105">
        <f aca="true" t="shared" si="9" ref="L9:Q9">L10+L45</f>
        <v>48621</v>
      </c>
      <c r="M9" s="105">
        <f t="shared" si="9"/>
        <v>0</v>
      </c>
      <c r="N9" s="105">
        <f t="shared" si="9"/>
        <v>3333</v>
      </c>
      <c r="O9" s="105">
        <f t="shared" si="9"/>
        <v>0</v>
      </c>
      <c r="P9" s="105">
        <f t="shared" si="9"/>
        <v>94</v>
      </c>
      <c r="Q9" s="105">
        <f t="shared" si="9"/>
        <v>0</v>
      </c>
      <c r="R9" s="92">
        <f t="shared" si="4"/>
        <v>123754</v>
      </c>
      <c r="S9" s="92">
        <f t="shared" si="5"/>
        <v>20131</v>
      </c>
    </row>
    <row r="10" spans="1:19" s="102" customFormat="1" ht="12.75">
      <c r="A10" s="101">
        <v>1000</v>
      </c>
      <c r="B10" s="105">
        <f>B11+B36</f>
        <v>26143</v>
      </c>
      <c r="C10" s="105">
        <f aca="true" t="shared" si="10" ref="C10:I10">C11+C36</f>
        <v>0</v>
      </c>
      <c r="D10" s="105">
        <f t="shared" si="10"/>
        <v>19025</v>
      </c>
      <c r="E10" s="105">
        <f t="shared" si="10"/>
        <v>0</v>
      </c>
      <c r="F10" s="105">
        <f t="shared" si="10"/>
        <v>25501</v>
      </c>
      <c r="G10" s="105">
        <f t="shared" si="10"/>
        <v>19624</v>
      </c>
      <c r="H10" s="105">
        <f t="shared" si="10"/>
        <v>507</v>
      </c>
      <c r="I10" s="105">
        <f t="shared" si="10"/>
        <v>507</v>
      </c>
      <c r="J10" s="92">
        <f t="shared" si="2"/>
        <v>71176</v>
      </c>
      <c r="K10" s="92">
        <f t="shared" si="3"/>
        <v>20131</v>
      </c>
      <c r="L10" s="105">
        <f aca="true" t="shared" si="11" ref="L10:Q10">L11+L36</f>
        <v>48114</v>
      </c>
      <c r="M10" s="105">
        <f t="shared" si="11"/>
        <v>0</v>
      </c>
      <c r="N10" s="105">
        <f t="shared" si="11"/>
        <v>3333</v>
      </c>
      <c r="O10" s="105">
        <f t="shared" si="11"/>
        <v>0</v>
      </c>
      <c r="P10" s="105">
        <f t="shared" si="11"/>
        <v>94</v>
      </c>
      <c r="Q10" s="105">
        <f t="shared" si="11"/>
        <v>0</v>
      </c>
      <c r="R10" s="92">
        <f t="shared" si="4"/>
        <v>122717</v>
      </c>
      <c r="S10" s="92">
        <f t="shared" si="5"/>
        <v>20131</v>
      </c>
    </row>
    <row r="11" spans="1:19" s="102" customFormat="1" ht="12.75">
      <c r="A11" s="101">
        <v>1100</v>
      </c>
      <c r="B11" s="105">
        <f>B12+B15+B16+B26+B27+B28+B34</f>
        <v>26143</v>
      </c>
      <c r="C11" s="105">
        <f aca="true" t="shared" si="12" ref="C11:I11">C12+C15+C16+C26+C27+C28+C34</f>
        <v>0</v>
      </c>
      <c r="D11" s="105">
        <f t="shared" si="12"/>
        <v>19025</v>
      </c>
      <c r="E11" s="105">
        <f t="shared" si="12"/>
        <v>0</v>
      </c>
      <c r="F11" s="105">
        <f t="shared" si="12"/>
        <v>25501</v>
      </c>
      <c r="G11" s="105">
        <f t="shared" si="12"/>
        <v>19624</v>
      </c>
      <c r="H11" s="105">
        <f t="shared" si="12"/>
        <v>507</v>
      </c>
      <c r="I11" s="105">
        <f t="shared" si="12"/>
        <v>507</v>
      </c>
      <c r="J11" s="92">
        <f t="shared" si="2"/>
        <v>71176</v>
      </c>
      <c r="K11" s="92">
        <f t="shared" si="3"/>
        <v>20131</v>
      </c>
      <c r="L11" s="105">
        <f aca="true" t="shared" si="13" ref="L11:Q11">L12+L15+L16+L26+L27+L28+L34</f>
        <v>48114</v>
      </c>
      <c r="M11" s="105">
        <f t="shared" si="13"/>
        <v>0</v>
      </c>
      <c r="N11" s="105">
        <f t="shared" si="13"/>
        <v>3333</v>
      </c>
      <c r="O11" s="105">
        <f t="shared" si="13"/>
        <v>0</v>
      </c>
      <c r="P11" s="105">
        <f t="shared" si="13"/>
        <v>94</v>
      </c>
      <c r="Q11" s="105">
        <f t="shared" si="13"/>
        <v>0</v>
      </c>
      <c r="R11" s="92">
        <f t="shared" si="4"/>
        <v>122717</v>
      </c>
      <c r="S11" s="92">
        <f t="shared" si="5"/>
        <v>20131</v>
      </c>
    </row>
    <row r="12" spans="1:19" s="102" customFormat="1" ht="12.75">
      <c r="A12" s="101">
        <v>1110</v>
      </c>
      <c r="B12" s="105">
        <f>B13+B14</f>
        <v>0</v>
      </c>
      <c r="C12" s="105">
        <f aca="true" t="shared" si="14" ref="C12:I12">C13+C14</f>
        <v>0</v>
      </c>
      <c r="D12" s="105">
        <f t="shared" si="14"/>
        <v>0</v>
      </c>
      <c r="E12" s="105">
        <f t="shared" si="14"/>
        <v>0</v>
      </c>
      <c r="F12" s="105">
        <f t="shared" si="14"/>
        <v>0</v>
      </c>
      <c r="G12" s="105">
        <f t="shared" si="14"/>
        <v>0</v>
      </c>
      <c r="H12" s="105">
        <f t="shared" si="14"/>
        <v>0</v>
      </c>
      <c r="I12" s="105">
        <f t="shared" si="14"/>
        <v>0</v>
      </c>
      <c r="J12" s="92">
        <f t="shared" si="2"/>
        <v>0</v>
      </c>
      <c r="K12" s="92">
        <f t="shared" si="3"/>
        <v>0</v>
      </c>
      <c r="L12" s="105">
        <f aca="true" t="shared" si="15" ref="L12:Q12">L13+L14</f>
        <v>0</v>
      </c>
      <c r="M12" s="105">
        <f t="shared" si="15"/>
        <v>0</v>
      </c>
      <c r="N12" s="105">
        <f t="shared" si="15"/>
        <v>0</v>
      </c>
      <c r="O12" s="105">
        <f t="shared" si="15"/>
        <v>0</v>
      </c>
      <c r="P12" s="105">
        <f t="shared" si="15"/>
        <v>0</v>
      </c>
      <c r="Q12" s="105">
        <f t="shared" si="15"/>
        <v>0</v>
      </c>
      <c r="R12" s="92">
        <f t="shared" si="4"/>
        <v>0</v>
      </c>
      <c r="S12" s="92">
        <f t="shared" si="5"/>
        <v>0</v>
      </c>
    </row>
    <row r="13" spans="1:19" ht="12.75">
      <c r="A13" s="95">
        <v>1111</v>
      </c>
      <c r="B13" s="106"/>
      <c r="C13" s="106"/>
      <c r="D13" s="106"/>
      <c r="E13" s="106"/>
      <c r="F13" s="106"/>
      <c r="G13" s="106"/>
      <c r="H13" s="106"/>
      <c r="I13" s="106"/>
      <c r="J13" s="96">
        <f t="shared" si="2"/>
        <v>0</v>
      </c>
      <c r="K13" s="96">
        <f t="shared" si="3"/>
        <v>0</v>
      </c>
      <c r="L13" s="106"/>
      <c r="M13" s="106"/>
      <c r="N13" s="106"/>
      <c r="O13" s="106"/>
      <c r="P13" s="106"/>
      <c r="Q13" s="106"/>
      <c r="R13" s="96">
        <f t="shared" si="4"/>
        <v>0</v>
      </c>
      <c r="S13" s="96">
        <f t="shared" si="5"/>
        <v>0</v>
      </c>
    </row>
    <row r="14" spans="1:19" ht="12.75">
      <c r="A14" s="95" t="s">
        <v>71</v>
      </c>
      <c r="B14" s="106"/>
      <c r="C14" s="106"/>
      <c r="D14" s="106"/>
      <c r="E14" s="106"/>
      <c r="F14" s="106"/>
      <c r="G14" s="106"/>
      <c r="H14" s="106"/>
      <c r="I14" s="106"/>
      <c r="J14" s="96">
        <f t="shared" si="2"/>
        <v>0</v>
      </c>
      <c r="K14" s="96">
        <f t="shared" si="3"/>
        <v>0</v>
      </c>
      <c r="L14" s="106"/>
      <c r="M14" s="106"/>
      <c r="N14" s="106"/>
      <c r="O14" s="106"/>
      <c r="P14" s="106"/>
      <c r="Q14" s="106"/>
      <c r="R14" s="96">
        <f t="shared" si="4"/>
        <v>0</v>
      </c>
      <c r="S14" s="96">
        <f t="shared" si="5"/>
        <v>0</v>
      </c>
    </row>
    <row r="15" spans="1:19" ht="12.75">
      <c r="A15" s="95">
        <v>1120</v>
      </c>
      <c r="B15" s="106"/>
      <c r="C15" s="106"/>
      <c r="D15" s="106"/>
      <c r="E15" s="106"/>
      <c r="F15" s="106"/>
      <c r="G15" s="106"/>
      <c r="H15" s="106"/>
      <c r="I15" s="106"/>
      <c r="J15" s="96">
        <f t="shared" si="2"/>
        <v>0</v>
      </c>
      <c r="K15" s="96">
        <f t="shared" si="3"/>
        <v>0</v>
      </c>
      <c r="L15" s="106"/>
      <c r="M15" s="106"/>
      <c r="N15" s="106"/>
      <c r="O15" s="106"/>
      <c r="P15" s="106"/>
      <c r="Q15" s="106"/>
      <c r="R15" s="96">
        <f t="shared" si="4"/>
        <v>0</v>
      </c>
      <c r="S15" s="96">
        <f t="shared" si="5"/>
        <v>0</v>
      </c>
    </row>
    <row r="16" spans="1:19" s="102" customFormat="1" ht="12.75">
      <c r="A16" s="101">
        <v>1130</v>
      </c>
      <c r="B16" s="105">
        <f>SUM(B17:B25)</f>
        <v>25946</v>
      </c>
      <c r="C16" s="105">
        <f aca="true" t="shared" si="16" ref="C16:I16">SUM(C17:C25)</f>
        <v>0</v>
      </c>
      <c r="D16" s="105">
        <f t="shared" si="16"/>
        <v>7000</v>
      </c>
      <c r="E16" s="105">
        <f t="shared" si="16"/>
        <v>0</v>
      </c>
      <c r="F16" s="105">
        <f t="shared" si="16"/>
        <v>18643</v>
      </c>
      <c r="G16" s="105">
        <f t="shared" si="16"/>
        <v>12766</v>
      </c>
      <c r="H16" s="105">
        <f t="shared" si="16"/>
        <v>507</v>
      </c>
      <c r="I16" s="105">
        <f t="shared" si="16"/>
        <v>507</v>
      </c>
      <c r="J16" s="92">
        <f t="shared" si="2"/>
        <v>52096</v>
      </c>
      <c r="K16" s="92">
        <f t="shared" si="3"/>
        <v>13273</v>
      </c>
      <c r="L16" s="105">
        <f aca="true" t="shared" si="17" ref="L16:Q16">SUM(L17:L25)</f>
        <v>45035</v>
      </c>
      <c r="M16" s="105">
        <f t="shared" si="17"/>
        <v>0</v>
      </c>
      <c r="N16" s="105">
        <f t="shared" si="17"/>
        <v>2500</v>
      </c>
      <c r="O16" s="105">
        <f t="shared" si="17"/>
        <v>0</v>
      </c>
      <c r="P16" s="105">
        <f t="shared" si="17"/>
        <v>72</v>
      </c>
      <c r="Q16" s="105">
        <f t="shared" si="17"/>
        <v>0</v>
      </c>
      <c r="R16" s="92">
        <f t="shared" si="4"/>
        <v>99703</v>
      </c>
      <c r="S16" s="92">
        <f t="shared" si="5"/>
        <v>13273</v>
      </c>
    </row>
    <row r="17" spans="1:19" ht="12.75">
      <c r="A17" s="95">
        <v>1131</v>
      </c>
      <c r="B17" s="106">
        <v>6491</v>
      </c>
      <c r="C17" s="106"/>
      <c r="D17" s="106">
        <v>3000</v>
      </c>
      <c r="E17" s="106"/>
      <c r="F17" s="106">
        <v>4542</v>
      </c>
      <c r="G17" s="106">
        <v>4542</v>
      </c>
      <c r="H17" s="106">
        <v>90</v>
      </c>
      <c r="I17" s="106">
        <v>90</v>
      </c>
      <c r="J17" s="96">
        <f t="shared" si="2"/>
        <v>14123</v>
      </c>
      <c r="K17" s="96">
        <f t="shared" si="3"/>
        <v>4632</v>
      </c>
      <c r="L17" s="106">
        <v>2000</v>
      </c>
      <c r="M17" s="106"/>
      <c r="N17" s="106">
        <v>474</v>
      </c>
      <c r="O17" s="106"/>
      <c r="P17" s="106"/>
      <c r="Q17" s="106"/>
      <c r="R17" s="96">
        <f t="shared" si="4"/>
        <v>16597</v>
      </c>
      <c r="S17" s="96">
        <f t="shared" si="5"/>
        <v>4632</v>
      </c>
    </row>
    <row r="18" spans="1:19" ht="12.75">
      <c r="A18" s="95">
        <v>1132</v>
      </c>
      <c r="B18" s="106"/>
      <c r="C18" s="106"/>
      <c r="D18" s="106"/>
      <c r="E18" s="106"/>
      <c r="F18" s="106"/>
      <c r="G18" s="106"/>
      <c r="H18" s="106"/>
      <c r="I18" s="106"/>
      <c r="J18" s="96">
        <f t="shared" si="2"/>
        <v>0</v>
      </c>
      <c r="K18" s="96">
        <f t="shared" si="3"/>
        <v>0</v>
      </c>
      <c r="L18" s="106"/>
      <c r="M18" s="106"/>
      <c r="N18" s="106"/>
      <c r="O18" s="106"/>
      <c r="P18" s="106"/>
      <c r="Q18" s="106"/>
      <c r="R18" s="96">
        <f t="shared" si="4"/>
        <v>0</v>
      </c>
      <c r="S18" s="96">
        <f t="shared" si="5"/>
        <v>0</v>
      </c>
    </row>
    <row r="19" spans="1:19" ht="12.75">
      <c r="A19" s="95">
        <v>1133</v>
      </c>
      <c r="B19" s="106"/>
      <c r="C19" s="106"/>
      <c r="D19" s="106"/>
      <c r="E19" s="106"/>
      <c r="F19" s="106">
        <v>360</v>
      </c>
      <c r="G19" s="106"/>
      <c r="H19" s="106"/>
      <c r="I19" s="106"/>
      <c r="J19" s="96">
        <f t="shared" si="2"/>
        <v>360</v>
      </c>
      <c r="K19" s="96">
        <f t="shared" si="3"/>
        <v>0</v>
      </c>
      <c r="L19" s="106"/>
      <c r="M19" s="106"/>
      <c r="N19" s="106"/>
      <c r="O19" s="106"/>
      <c r="P19" s="106"/>
      <c r="Q19" s="106"/>
      <c r="R19" s="96">
        <f t="shared" si="4"/>
        <v>360</v>
      </c>
      <c r="S19" s="96">
        <f t="shared" si="5"/>
        <v>0</v>
      </c>
    </row>
    <row r="20" spans="1:19" ht="12.75">
      <c r="A20" s="95">
        <v>1134</v>
      </c>
      <c r="B20" s="106"/>
      <c r="C20" s="106"/>
      <c r="D20" s="106"/>
      <c r="E20" s="106"/>
      <c r="F20" s="106"/>
      <c r="G20" s="106"/>
      <c r="H20" s="106"/>
      <c r="I20" s="106"/>
      <c r="J20" s="96">
        <f t="shared" si="2"/>
        <v>0</v>
      </c>
      <c r="K20" s="96">
        <f t="shared" si="3"/>
        <v>0</v>
      </c>
      <c r="L20" s="106"/>
      <c r="M20" s="106"/>
      <c r="N20" s="106"/>
      <c r="O20" s="106"/>
      <c r="P20" s="106"/>
      <c r="Q20" s="106"/>
      <c r="R20" s="96">
        <f t="shared" si="4"/>
        <v>0</v>
      </c>
      <c r="S20" s="96">
        <f t="shared" si="5"/>
        <v>0</v>
      </c>
    </row>
    <row r="21" spans="1:19" ht="12.75">
      <c r="A21" s="95">
        <v>1135</v>
      </c>
      <c r="B21" s="106">
        <v>443</v>
      </c>
      <c r="C21" s="106"/>
      <c r="D21" s="106"/>
      <c r="E21" s="106"/>
      <c r="F21" s="106">
        <v>496</v>
      </c>
      <c r="G21" s="106">
        <v>496</v>
      </c>
      <c r="H21" s="106"/>
      <c r="I21" s="106"/>
      <c r="J21" s="96">
        <f t="shared" si="2"/>
        <v>939</v>
      </c>
      <c r="K21" s="96">
        <f t="shared" si="3"/>
        <v>496</v>
      </c>
      <c r="L21" s="106">
        <v>2256</v>
      </c>
      <c r="M21" s="106"/>
      <c r="N21" s="106"/>
      <c r="O21" s="106"/>
      <c r="P21" s="106"/>
      <c r="Q21" s="106"/>
      <c r="R21" s="96">
        <f t="shared" si="4"/>
        <v>3195</v>
      </c>
      <c r="S21" s="96">
        <f t="shared" si="5"/>
        <v>496</v>
      </c>
    </row>
    <row r="22" spans="1:19" ht="12.75">
      <c r="A22" s="95">
        <v>1136</v>
      </c>
      <c r="B22" s="106">
        <v>300</v>
      </c>
      <c r="C22" s="106"/>
      <c r="D22" s="106"/>
      <c r="E22" s="106"/>
      <c r="F22" s="106"/>
      <c r="G22" s="106"/>
      <c r="H22" s="106"/>
      <c r="I22" s="106"/>
      <c r="J22" s="96">
        <f t="shared" si="2"/>
        <v>300</v>
      </c>
      <c r="K22" s="96">
        <f t="shared" si="3"/>
        <v>0</v>
      </c>
      <c r="L22" s="106">
        <v>506</v>
      </c>
      <c r="M22" s="106"/>
      <c r="N22" s="106">
        <v>44</v>
      </c>
      <c r="O22" s="106"/>
      <c r="P22" s="106"/>
      <c r="Q22" s="106"/>
      <c r="R22" s="96">
        <f t="shared" si="4"/>
        <v>850</v>
      </c>
      <c r="S22" s="96">
        <f t="shared" si="5"/>
        <v>0</v>
      </c>
    </row>
    <row r="23" spans="1:19" ht="12.75">
      <c r="A23" s="95">
        <v>1137</v>
      </c>
      <c r="B23" s="106">
        <v>650</v>
      </c>
      <c r="C23" s="106"/>
      <c r="D23" s="106"/>
      <c r="E23" s="106"/>
      <c r="F23" s="106">
        <v>3575</v>
      </c>
      <c r="G23" s="106">
        <v>3575</v>
      </c>
      <c r="H23" s="106"/>
      <c r="I23" s="106"/>
      <c r="J23" s="96">
        <f t="shared" si="2"/>
        <v>4225</v>
      </c>
      <c r="K23" s="96">
        <f t="shared" si="3"/>
        <v>3575</v>
      </c>
      <c r="L23" s="106">
        <v>11675</v>
      </c>
      <c r="M23" s="106"/>
      <c r="N23" s="106">
        <v>559</v>
      </c>
      <c r="O23" s="106"/>
      <c r="P23" s="106"/>
      <c r="Q23" s="106"/>
      <c r="R23" s="96">
        <f t="shared" si="4"/>
        <v>16459</v>
      </c>
      <c r="S23" s="96">
        <f t="shared" si="5"/>
        <v>3575</v>
      </c>
    </row>
    <row r="24" spans="1:19" ht="12.75">
      <c r="A24" s="95">
        <v>1138</v>
      </c>
      <c r="B24" s="106">
        <v>342</v>
      </c>
      <c r="C24" s="106"/>
      <c r="D24" s="106"/>
      <c r="E24" s="106"/>
      <c r="F24" s="106">
        <v>2716</v>
      </c>
      <c r="G24" s="106">
        <v>2716</v>
      </c>
      <c r="H24" s="106">
        <v>364</v>
      </c>
      <c r="I24" s="106">
        <v>364</v>
      </c>
      <c r="J24" s="96">
        <f t="shared" si="2"/>
        <v>3422</v>
      </c>
      <c r="K24" s="96">
        <f t="shared" si="3"/>
        <v>3080</v>
      </c>
      <c r="L24" s="106">
        <v>9530</v>
      </c>
      <c r="M24" s="106"/>
      <c r="N24" s="106">
        <v>225</v>
      </c>
      <c r="O24" s="106"/>
      <c r="P24" s="106"/>
      <c r="Q24" s="106"/>
      <c r="R24" s="96">
        <f t="shared" si="4"/>
        <v>13177</v>
      </c>
      <c r="S24" s="96">
        <f t="shared" si="5"/>
        <v>3080</v>
      </c>
    </row>
    <row r="25" spans="1:19" ht="12.75">
      <c r="A25" s="95">
        <v>1139</v>
      </c>
      <c r="B25" s="106">
        <v>17720</v>
      </c>
      <c r="C25" s="106"/>
      <c r="D25" s="106">
        <v>4000</v>
      </c>
      <c r="E25" s="106"/>
      <c r="F25" s="106">
        <v>6954</v>
      </c>
      <c r="G25" s="106">
        <v>1437</v>
      </c>
      <c r="H25" s="106">
        <v>53</v>
      </c>
      <c r="I25" s="106">
        <v>53</v>
      </c>
      <c r="J25" s="96">
        <f t="shared" si="2"/>
        <v>28727</v>
      </c>
      <c r="K25" s="96">
        <f t="shared" si="3"/>
        <v>1490</v>
      </c>
      <c r="L25" s="106">
        <v>19068</v>
      </c>
      <c r="M25" s="106"/>
      <c r="N25" s="106">
        <v>1198</v>
      </c>
      <c r="O25" s="106"/>
      <c r="P25" s="106">
        <v>72</v>
      </c>
      <c r="Q25" s="106"/>
      <c r="R25" s="96">
        <f t="shared" si="4"/>
        <v>49065</v>
      </c>
      <c r="S25" s="96">
        <f t="shared" si="5"/>
        <v>1490</v>
      </c>
    </row>
    <row r="26" spans="1:19" ht="12.75">
      <c r="A26" s="95">
        <v>1140</v>
      </c>
      <c r="B26" s="106"/>
      <c r="C26" s="106"/>
      <c r="D26" s="106"/>
      <c r="E26" s="106"/>
      <c r="F26" s="106">
        <v>455</v>
      </c>
      <c r="G26" s="106">
        <v>455</v>
      </c>
      <c r="H26" s="106"/>
      <c r="I26" s="106"/>
      <c r="J26" s="96">
        <f t="shared" si="2"/>
        <v>455</v>
      </c>
      <c r="K26" s="96">
        <f t="shared" si="3"/>
        <v>455</v>
      </c>
      <c r="L26" s="106">
        <v>222</v>
      </c>
      <c r="M26" s="106"/>
      <c r="N26" s="106"/>
      <c r="O26" s="106"/>
      <c r="P26" s="106"/>
      <c r="Q26" s="106"/>
      <c r="R26" s="96">
        <f t="shared" si="4"/>
        <v>677</v>
      </c>
      <c r="S26" s="96">
        <f t="shared" si="5"/>
        <v>455</v>
      </c>
    </row>
    <row r="27" spans="1:19" ht="12.75">
      <c r="A27" s="95">
        <v>1150</v>
      </c>
      <c r="B27" s="106"/>
      <c r="C27" s="106"/>
      <c r="D27" s="106"/>
      <c r="E27" s="106"/>
      <c r="F27" s="106"/>
      <c r="G27" s="106"/>
      <c r="H27" s="106"/>
      <c r="I27" s="106"/>
      <c r="J27" s="96">
        <f t="shared" si="2"/>
        <v>0</v>
      </c>
      <c r="K27" s="96">
        <f t="shared" si="3"/>
        <v>0</v>
      </c>
      <c r="L27" s="106"/>
      <c r="M27" s="106"/>
      <c r="N27" s="106"/>
      <c r="O27" s="106"/>
      <c r="P27" s="106"/>
      <c r="Q27" s="106"/>
      <c r="R27" s="96">
        <f t="shared" si="4"/>
        <v>0</v>
      </c>
      <c r="S27" s="96">
        <f t="shared" si="5"/>
        <v>0</v>
      </c>
    </row>
    <row r="28" spans="1:19" s="102" customFormat="1" ht="12.75">
      <c r="A28" s="101">
        <v>1160</v>
      </c>
      <c r="B28" s="105">
        <f>SUM(B29:B33)</f>
        <v>197</v>
      </c>
      <c r="C28" s="105">
        <f aca="true" t="shared" si="18" ref="C28:I28">SUM(C29:C33)</f>
        <v>0</v>
      </c>
      <c r="D28" s="105">
        <f t="shared" si="18"/>
        <v>12025</v>
      </c>
      <c r="E28" s="105">
        <f t="shared" si="18"/>
        <v>0</v>
      </c>
      <c r="F28" s="105">
        <f t="shared" si="18"/>
        <v>6403</v>
      </c>
      <c r="G28" s="105">
        <f t="shared" si="18"/>
        <v>6403</v>
      </c>
      <c r="H28" s="105">
        <f t="shared" si="18"/>
        <v>0</v>
      </c>
      <c r="I28" s="105">
        <f t="shared" si="18"/>
        <v>0</v>
      </c>
      <c r="J28" s="92">
        <f t="shared" si="2"/>
        <v>18625</v>
      </c>
      <c r="K28" s="92">
        <f t="shared" si="3"/>
        <v>6403</v>
      </c>
      <c r="L28" s="105">
        <f aca="true" t="shared" si="19" ref="L28:Q28">SUM(L29:L33)</f>
        <v>2157</v>
      </c>
      <c r="M28" s="105">
        <f t="shared" si="19"/>
        <v>0</v>
      </c>
      <c r="N28" s="105">
        <f t="shared" si="19"/>
        <v>833</v>
      </c>
      <c r="O28" s="105">
        <f t="shared" si="19"/>
        <v>0</v>
      </c>
      <c r="P28" s="105">
        <f t="shared" si="19"/>
        <v>22</v>
      </c>
      <c r="Q28" s="105">
        <f t="shared" si="19"/>
        <v>0</v>
      </c>
      <c r="R28" s="92">
        <f t="shared" si="4"/>
        <v>21637</v>
      </c>
      <c r="S28" s="92">
        <f t="shared" si="5"/>
        <v>6403</v>
      </c>
    </row>
    <row r="29" spans="1:19" ht="12.75">
      <c r="A29" s="95">
        <v>1161</v>
      </c>
      <c r="B29" s="106"/>
      <c r="C29" s="106"/>
      <c r="D29" s="106">
        <v>1100</v>
      </c>
      <c r="E29" s="106"/>
      <c r="F29" s="106">
        <v>1200</v>
      </c>
      <c r="G29" s="106">
        <v>1200</v>
      </c>
      <c r="H29" s="106"/>
      <c r="I29" s="106"/>
      <c r="J29" s="96">
        <f t="shared" si="2"/>
        <v>2300</v>
      </c>
      <c r="K29" s="96">
        <f t="shared" si="3"/>
        <v>1200</v>
      </c>
      <c r="L29" s="106"/>
      <c r="M29" s="106"/>
      <c r="N29" s="106">
        <v>357</v>
      </c>
      <c r="O29" s="106"/>
      <c r="P29" s="106"/>
      <c r="Q29" s="106"/>
      <c r="R29" s="96">
        <f t="shared" si="4"/>
        <v>2657</v>
      </c>
      <c r="S29" s="96">
        <f t="shared" si="5"/>
        <v>1200</v>
      </c>
    </row>
    <row r="30" spans="1:19" ht="12.75">
      <c r="A30" s="95">
        <v>1162</v>
      </c>
      <c r="B30" s="106"/>
      <c r="C30" s="106"/>
      <c r="D30" s="106">
        <v>2768</v>
      </c>
      <c r="E30" s="106"/>
      <c r="F30" s="106">
        <v>558</v>
      </c>
      <c r="G30" s="106">
        <v>558</v>
      </c>
      <c r="H30" s="106"/>
      <c r="I30" s="106"/>
      <c r="J30" s="96">
        <f t="shared" si="2"/>
        <v>3326</v>
      </c>
      <c r="K30" s="96">
        <f t="shared" si="3"/>
        <v>558</v>
      </c>
      <c r="L30" s="106"/>
      <c r="M30" s="106"/>
      <c r="N30" s="106"/>
      <c r="O30" s="106"/>
      <c r="P30" s="106"/>
      <c r="Q30" s="106"/>
      <c r="R30" s="96">
        <f t="shared" si="4"/>
        <v>3326</v>
      </c>
      <c r="S30" s="96">
        <f t="shared" si="5"/>
        <v>558</v>
      </c>
    </row>
    <row r="31" spans="1:19" ht="12.75">
      <c r="A31" s="95">
        <v>1163</v>
      </c>
      <c r="B31" s="106">
        <v>125</v>
      </c>
      <c r="C31" s="106"/>
      <c r="D31" s="106">
        <v>7557</v>
      </c>
      <c r="E31" s="106"/>
      <c r="F31" s="106">
        <v>3865</v>
      </c>
      <c r="G31" s="106">
        <v>3865</v>
      </c>
      <c r="H31" s="106"/>
      <c r="I31" s="106"/>
      <c r="J31" s="96">
        <f t="shared" si="2"/>
        <v>11547</v>
      </c>
      <c r="K31" s="96">
        <f t="shared" si="3"/>
        <v>3865</v>
      </c>
      <c r="L31" s="106">
        <v>875</v>
      </c>
      <c r="M31" s="106"/>
      <c r="N31" s="106">
        <v>248</v>
      </c>
      <c r="O31" s="106"/>
      <c r="P31" s="106"/>
      <c r="Q31" s="106"/>
      <c r="R31" s="96">
        <f t="shared" si="4"/>
        <v>12670</v>
      </c>
      <c r="S31" s="96">
        <f t="shared" si="5"/>
        <v>3865</v>
      </c>
    </row>
    <row r="32" spans="1:19" ht="12.75">
      <c r="A32" s="95">
        <v>1164</v>
      </c>
      <c r="B32" s="106"/>
      <c r="C32" s="106"/>
      <c r="D32" s="106">
        <v>600</v>
      </c>
      <c r="E32" s="106"/>
      <c r="F32" s="106"/>
      <c r="G32" s="106"/>
      <c r="H32" s="106"/>
      <c r="I32" s="106"/>
      <c r="J32" s="96">
        <f t="shared" si="2"/>
        <v>600</v>
      </c>
      <c r="K32" s="96">
        <f t="shared" si="3"/>
        <v>0</v>
      </c>
      <c r="L32" s="106"/>
      <c r="M32" s="106"/>
      <c r="N32" s="106"/>
      <c r="O32" s="106"/>
      <c r="P32" s="106"/>
      <c r="Q32" s="106"/>
      <c r="R32" s="96">
        <f t="shared" si="4"/>
        <v>600</v>
      </c>
      <c r="S32" s="96">
        <f t="shared" si="5"/>
        <v>0</v>
      </c>
    </row>
    <row r="33" spans="1:19" ht="12.75">
      <c r="A33" s="95">
        <v>1165</v>
      </c>
      <c r="B33" s="106">
        <v>72</v>
      </c>
      <c r="C33" s="106"/>
      <c r="D33" s="106"/>
      <c r="E33" s="106"/>
      <c r="F33" s="106">
        <v>780</v>
      </c>
      <c r="G33" s="106">
        <v>780</v>
      </c>
      <c r="H33" s="106"/>
      <c r="I33" s="106"/>
      <c r="J33" s="96">
        <f t="shared" si="2"/>
        <v>852</v>
      </c>
      <c r="K33" s="96">
        <f t="shared" si="3"/>
        <v>780</v>
      </c>
      <c r="L33" s="106">
        <v>1282</v>
      </c>
      <c r="M33" s="106"/>
      <c r="N33" s="106">
        <v>228</v>
      </c>
      <c r="O33" s="106"/>
      <c r="P33" s="106">
        <v>22</v>
      </c>
      <c r="Q33" s="106"/>
      <c r="R33" s="96">
        <f t="shared" si="4"/>
        <v>2384</v>
      </c>
      <c r="S33" s="96">
        <f t="shared" si="5"/>
        <v>780</v>
      </c>
    </row>
    <row r="34" spans="1:19" ht="12.75">
      <c r="A34" s="95">
        <v>1170</v>
      </c>
      <c r="B34" s="106"/>
      <c r="C34" s="106"/>
      <c r="D34" s="106"/>
      <c r="E34" s="106"/>
      <c r="F34" s="106"/>
      <c r="G34" s="106"/>
      <c r="H34" s="106"/>
      <c r="I34" s="106"/>
      <c r="J34" s="96">
        <f t="shared" si="2"/>
        <v>0</v>
      </c>
      <c r="K34" s="96">
        <f t="shared" si="3"/>
        <v>0</v>
      </c>
      <c r="L34" s="106">
        <v>700</v>
      </c>
      <c r="M34" s="106"/>
      <c r="N34" s="106"/>
      <c r="O34" s="106"/>
      <c r="P34" s="106"/>
      <c r="Q34" s="106"/>
      <c r="R34" s="96">
        <f t="shared" si="4"/>
        <v>700</v>
      </c>
      <c r="S34" s="96">
        <f t="shared" si="5"/>
        <v>0</v>
      </c>
    </row>
    <row r="35" spans="1:19" ht="12.75">
      <c r="A35" s="95">
        <v>1200</v>
      </c>
      <c r="B35" s="106"/>
      <c r="C35" s="106"/>
      <c r="D35" s="106"/>
      <c r="E35" s="106"/>
      <c r="F35" s="106"/>
      <c r="G35" s="106"/>
      <c r="H35" s="106"/>
      <c r="I35" s="106"/>
      <c r="J35" s="96">
        <f t="shared" si="2"/>
        <v>0</v>
      </c>
      <c r="K35" s="96">
        <f t="shared" si="3"/>
        <v>0</v>
      </c>
      <c r="L35" s="106"/>
      <c r="M35" s="106"/>
      <c r="N35" s="106"/>
      <c r="O35" s="106"/>
      <c r="P35" s="106"/>
      <c r="Q35" s="106"/>
      <c r="R35" s="96">
        <f t="shared" si="4"/>
        <v>0</v>
      </c>
      <c r="S35" s="96">
        <f t="shared" si="5"/>
        <v>0</v>
      </c>
    </row>
    <row r="36" spans="1:19" s="102" customFormat="1" ht="12.75">
      <c r="A36" s="101">
        <v>1300</v>
      </c>
      <c r="B36" s="105">
        <f>B37+B38+B39+B44</f>
        <v>0</v>
      </c>
      <c r="C36" s="105">
        <f aca="true" t="shared" si="20" ref="C36:I36">C37+C38+C39+C44</f>
        <v>0</v>
      </c>
      <c r="D36" s="105">
        <f t="shared" si="20"/>
        <v>0</v>
      </c>
      <c r="E36" s="105">
        <f t="shared" si="20"/>
        <v>0</v>
      </c>
      <c r="F36" s="105">
        <f t="shared" si="20"/>
        <v>0</v>
      </c>
      <c r="G36" s="105">
        <f t="shared" si="20"/>
        <v>0</v>
      </c>
      <c r="H36" s="105">
        <f t="shared" si="20"/>
        <v>0</v>
      </c>
      <c r="I36" s="105">
        <f t="shared" si="20"/>
        <v>0</v>
      </c>
      <c r="J36" s="92">
        <f t="shared" si="2"/>
        <v>0</v>
      </c>
      <c r="K36" s="92">
        <f t="shared" si="3"/>
        <v>0</v>
      </c>
      <c r="L36" s="105">
        <f aca="true" t="shared" si="21" ref="L36:Q36">L37+L38+L39+L44</f>
        <v>0</v>
      </c>
      <c r="M36" s="105">
        <f t="shared" si="21"/>
        <v>0</v>
      </c>
      <c r="N36" s="105">
        <f t="shared" si="21"/>
        <v>0</v>
      </c>
      <c r="O36" s="105">
        <f t="shared" si="21"/>
        <v>0</v>
      </c>
      <c r="P36" s="105">
        <f t="shared" si="21"/>
        <v>0</v>
      </c>
      <c r="Q36" s="105">
        <f t="shared" si="21"/>
        <v>0</v>
      </c>
      <c r="R36" s="92">
        <f t="shared" si="4"/>
        <v>0</v>
      </c>
      <c r="S36" s="92">
        <f t="shared" si="5"/>
        <v>0</v>
      </c>
    </row>
    <row r="37" spans="1:19" ht="12.75">
      <c r="A37" s="95">
        <v>1310</v>
      </c>
      <c r="B37" s="106"/>
      <c r="C37" s="106"/>
      <c r="D37" s="106"/>
      <c r="E37" s="106"/>
      <c r="F37" s="106"/>
      <c r="G37" s="106"/>
      <c r="H37" s="106"/>
      <c r="I37" s="106"/>
      <c r="J37" s="96">
        <f t="shared" si="2"/>
        <v>0</v>
      </c>
      <c r="K37" s="96">
        <f t="shared" si="3"/>
        <v>0</v>
      </c>
      <c r="L37" s="106"/>
      <c r="M37" s="106"/>
      <c r="N37" s="106"/>
      <c r="O37" s="106"/>
      <c r="P37" s="106"/>
      <c r="Q37" s="106"/>
      <c r="R37" s="96">
        <f t="shared" si="4"/>
        <v>0</v>
      </c>
      <c r="S37" s="96">
        <f t="shared" si="5"/>
        <v>0</v>
      </c>
    </row>
    <row r="38" spans="1:19" ht="12.75">
      <c r="A38" s="95">
        <v>1320</v>
      </c>
      <c r="B38" s="106"/>
      <c r="C38" s="106"/>
      <c r="D38" s="106"/>
      <c r="E38" s="106"/>
      <c r="F38" s="106"/>
      <c r="G38" s="106"/>
      <c r="H38" s="106"/>
      <c r="I38" s="106"/>
      <c r="J38" s="96">
        <f t="shared" si="2"/>
        <v>0</v>
      </c>
      <c r="K38" s="96">
        <f t="shared" si="3"/>
        <v>0</v>
      </c>
      <c r="L38" s="106"/>
      <c r="M38" s="106"/>
      <c r="N38" s="106"/>
      <c r="O38" s="106"/>
      <c r="P38" s="106"/>
      <c r="Q38" s="106"/>
      <c r="R38" s="96">
        <f t="shared" si="4"/>
        <v>0</v>
      </c>
      <c r="S38" s="96">
        <f t="shared" si="5"/>
        <v>0</v>
      </c>
    </row>
    <row r="39" spans="1:19" s="102" customFormat="1" ht="12.75">
      <c r="A39" s="101">
        <v>1340</v>
      </c>
      <c r="B39" s="105">
        <f>B40+B41+B42+B43</f>
        <v>0</v>
      </c>
      <c r="C39" s="105">
        <f aca="true" t="shared" si="22" ref="C39:I39">C40+C41+C42+C43</f>
        <v>0</v>
      </c>
      <c r="D39" s="105">
        <f t="shared" si="22"/>
        <v>0</v>
      </c>
      <c r="E39" s="105">
        <f t="shared" si="22"/>
        <v>0</v>
      </c>
      <c r="F39" s="105">
        <f t="shared" si="22"/>
        <v>0</v>
      </c>
      <c r="G39" s="105">
        <f t="shared" si="22"/>
        <v>0</v>
      </c>
      <c r="H39" s="105">
        <f t="shared" si="22"/>
        <v>0</v>
      </c>
      <c r="I39" s="105">
        <f t="shared" si="22"/>
        <v>0</v>
      </c>
      <c r="J39" s="92">
        <f t="shared" si="2"/>
        <v>0</v>
      </c>
      <c r="K39" s="92">
        <f t="shared" si="3"/>
        <v>0</v>
      </c>
      <c r="L39" s="105">
        <f aca="true" t="shared" si="23" ref="L39:Q39">L40+L41+L42+L43</f>
        <v>0</v>
      </c>
      <c r="M39" s="105">
        <f t="shared" si="23"/>
        <v>0</v>
      </c>
      <c r="N39" s="105">
        <f t="shared" si="23"/>
        <v>0</v>
      </c>
      <c r="O39" s="105">
        <f t="shared" si="23"/>
        <v>0</v>
      </c>
      <c r="P39" s="105">
        <f t="shared" si="23"/>
        <v>0</v>
      </c>
      <c r="Q39" s="105">
        <f t="shared" si="23"/>
        <v>0</v>
      </c>
      <c r="R39" s="92">
        <f t="shared" si="4"/>
        <v>0</v>
      </c>
      <c r="S39" s="92">
        <f t="shared" si="5"/>
        <v>0</v>
      </c>
    </row>
    <row r="40" spans="1:19" ht="12.75">
      <c r="A40" s="95">
        <v>1341</v>
      </c>
      <c r="B40" s="106"/>
      <c r="C40" s="106"/>
      <c r="D40" s="106"/>
      <c r="E40" s="106"/>
      <c r="F40" s="106"/>
      <c r="G40" s="106"/>
      <c r="H40" s="106"/>
      <c r="I40" s="106"/>
      <c r="J40" s="96">
        <f aca="true" t="shared" si="24" ref="J40:J53">B40+D40+F40+H40</f>
        <v>0</v>
      </c>
      <c r="K40" s="96">
        <f aca="true" t="shared" si="25" ref="K40:K53">C40+E40+G40+I40</f>
        <v>0</v>
      </c>
      <c r="L40" s="106"/>
      <c r="M40" s="106"/>
      <c r="N40" s="106"/>
      <c r="O40" s="106"/>
      <c r="P40" s="106"/>
      <c r="Q40" s="106"/>
      <c r="R40" s="96">
        <f aca="true" t="shared" si="26" ref="R40:R53">J40+L40+N40+P40</f>
        <v>0</v>
      </c>
      <c r="S40" s="96">
        <f aca="true" t="shared" si="27" ref="S40:S53">K40+M40+O40+Q40</f>
        <v>0</v>
      </c>
    </row>
    <row r="41" spans="1:19" ht="12.75">
      <c r="A41" s="95">
        <v>1342</v>
      </c>
      <c r="B41" s="106"/>
      <c r="C41" s="106"/>
      <c r="D41" s="106"/>
      <c r="E41" s="106"/>
      <c r="F41" s="106"/>
      <c r="G41" s="106"/>
      <c r="H41" s="106"/>
      <c r="I41" s="106"/>
      <c r="J41" s="96">
        <f t="shared" si="24"/>
        <v>0</v>
      </c>
      <c r="K41" s="96">
        <f t="shared" si="25"/>
        <v>0</v>
      </c>
      <c r="L41" s="106"/>
      <c r="M41" s="106"/>
      <c r="N41" s="106"/>
      <c r="O41" s="106"/>
      <c r="P41" s="106"/>
      <c r="Q41" s="106"/>
      <c r="R41" s="96">
        <f t="shared" si="26"/>
        <v>0</v>
      </c>
      <c r="S41" s="96">
        <f t="shared" si="27"/>
        <v>0</v>
      </c>
    </row>
    <row r="42" spans="1:19" ht="12.75">
      <c r="A42" s="95">
        <v>1343</v>
      </c>
      <c r="B42" s="106"/>
      <c r="C42" s="106"/>
      <c r="D42" s="106"/>
      <c r="E42" s="106"/>
      <c r="F42" s="106"/>
      <c r="G42" s="106"/>
      <c r="H42" s="106"/>
      <c r="I42" s="106"/>
      <c r="J42" s="96">
        <f t="shared" si="24"/>
        <v>0</v>
      </c>
      <c r="K42" s="96">
        <f t="shared" si="25"/>
        <v>0</v>
      </c>
      <c r="L42" s="106"/>
      <c r="M42" s="106"/>
      <c r="N42" s="106"/>
      <c r="O42" s="106"/>
      <c r="P42" s="106"/>
      <c r="Q42" s="106"/>
      <c r="R42" s="96">
        <f t="shared" si="26"/>
        <v>0</v>
      </c>
      <c r="S42" s="96">
        <f t="shared" si="27"/>
        <v>0</v>
      </c>
    </row>
    <row r="43" spans="1:19" ht="12.75">
      <c r="A43" s="95">
        <v>1344</v>
      </c>
      <c r="B43" s="106"/>
      <c r="C43" s="106"/>
      <c r="D43" s="106"/>
      <c r="E43" s="106"/>
      <c r="F43" s="106"/>
      <c r="G43" s="106"/>
      <c r="H43" s="106"/>
      <c r="I43" s="106"/>
      <c r="J43" s="96">
        <f t="shared" si="24"/>
        <v>0</v>
      </c>
      <c r="K43" s="96">
        <f t="shared" si="25"/>
        <v>0</v>
      </c>
      <c r="L43" s="106"/>
      <c r="M43" s="106"/>
      <c r="N43" s="106"/>
      <c r="O43" s="106"/>
      <c r="P43" s="106"/>
      <c r="Q43" s="106"/>
      <c r="R43" s="96">
        <f t="shared" si="26"/>
        <v>0</v>
      </c>
      <c r="S43" s="96">
        <f t="shared" si="27"/>
        <v>0</v>
      </c>
    </row>
    <row r="44" spans="1:19" ht="12.75">
      <c r="A44" s="95">
        <v>1350</v>
      </c>
      <c r="B44" s="106"/>
      <c r="C44" s="106"/>
      <c r="D44" s="106"/>
      <c r="E44" s="106"/>
      <c r="F44" s="106"/>
      <c r="G44" s="106"/>
      <c r="H44" s="106"/>
      <c r="I44" s="106"/>
      <c r="J44" s="96">
        <f t="shared" si="24"/>
        <v>0</v>
      </c>
      <c r="K44" s="96">
        <f t="shared" si="25"/>
        <v>0</v>
      </c>
      <c r="L44" s="106"/>
      <c r="M44" s="106"/>
      <c r="N44" s="106"/>
      <c r="O44" s="106"/>
      <c r="P44" s="106"/>
      <c r="Q44" s="106"/>
      <c r="R44" s="96">
        <f t="shared" si="26"/>
        <v>0</v>
      </c>
      <c r="S44" s="96">
        <f t="shared" si="27"/>
        <v>0</v>
      </c>
    </row>
    <row r="45" spans="1:19" s="102" customFormat="1" ht="12.75">
      <c r="A45" s="101">
        <v>2000</v>
      </c>
      <c r="B45" s="105">
        <f>B46</f>
        <v>530</v>
      </c>
      <c r="C45" s="105">
        <f aca="true" t="shared" si="28" ref="C45:I45">C46</f>
        <v>0</v>
      </c>
      <c r="D45" s="105">
        <f t="shared" si="28"/>
        <v>0</v>
      </c>
      <c r="E45" s="105">
        <f t="shared" si="28"/>
        <v>0</v>
      </c>
      <c r="F45" s="105">
        <f t="shared" si="28"/>
        <v>0</v>
      </c>
      <c r="G45" s="105">
        <f t="shared" si="28"/>
        <v>0</v>
      </c>
      <c r="H45" s="105">
        <f t="shared" si="28"/>
        <v>0</v>
      </c>
      <c r="I45" s="105">
        <f t="shared" si="28"/>
        <v>0</v>
      </c>
      <c r="J45" s="92">
        <f t="shared" si="24"/>
        <v>530</v>
      </c>
      <c r="K45" s="92">
        <f t="shared" si="25"/>
        <v>0</v>
      </c>
      <c r="L45" s="105">
        <f aca="true" t="shared" si="29" ref="L45:Q45">L46</f>
        <v>507</v>
      </c>
      <c r="M45" s="105">
        <f t="shared" si="29"/>
        <v>0</v>
      </c>
      <c r="N45" s="105">
        <f t="shared" si="29"/>
        <v>0</v>
      </c>
      <c r="O45" s="105">
        <f t="shared" si="29"/>
        <v>0</v>
      </c>
      <c r="P45" s="105">
        <f t="shared" si="29"/>
        <v>0</v>
      </c>
      <c r="Q45" s="105">
        <f t="shared" si="29"/>
        <v>0</v>
      </c>
      <c r="R45" s="92">
        <f t="shared" si="26"/>
        <v>1037</v>
      </c>
      <c r="S45" s="92">
        <f t="shared" si="27"/>
        <v>0</v>
      </c>
    </row>
    <row r="46" spans="1:19" s="102" customFormat="1" ht="12.75">
      <c r="A46" s="101">
        <v>2100</v>
      </c>
      <c r="B46" s="105">
        <f>B47+B48</f>
        <v>530</v>
      </c>
      <c r="C46" s="105">
        <f aca="true" t="shared" si="30" ref="C46:I46">C47+C48</f>
        <v>0</v>
      </c>
      <c r="D46" s="105">
        <f t="shared" si="30"/>
        <v>0</v>
      </c>
      <c r="E46" s="105">
        <f t="shared" si="30"/>
        <v>0</v>
      </c>
      <c r="F46" s="105">
        <f t="shared" si="30"/>
        <v>0</v>
      </c>
      <c r="G46" s="105">
        <f t="shared" si="30"/>
        <v>0</v>
      </c>
      <c r="H46" s="105">
        <f t="shared" si="30"/>
        <v>0</v>
      </c>
      <c r="I46" s="105">
        <f t="shared" si="30"/>
        <v>0</v>
      </c>
      <c r="J46" s="92">
        <f t="shared" si="24"/>
        <v>530</v>
      </c>
      <c r="K46" s="92">
        <f t="shared" si="25"/>
        <v>0</v>
      </c>
      <c r="L46" s="105">
        <f aca="true" t="shared" si="31" ref="L46:Q46">L47+L48</f>
        <v>507</v>
      </c>
      <c r="M46" s="105">
        <f t="shared" si="31"/>
        <v>0</v>
      </c>
      <c r="N46" s="105">
        <f t="shared" si="31"/>
        <v>0</v>
      </c>
      <c r="O46" s="105">
        <f t="shared" si="31"/>
        <v>0</v>
      </c>
      <c r="P46" s="105">
        <f t="shared" si="31"/>
        <v>0</v>
      </c>
      <c r="Q46" s="105">
        <f t="shared" si="31"/>
        <v>0</v>
      </c>
      <c r="R46" s="92">
        <f t="shared" si="26"/>
        <v>1037</v>
      </c>
      <c r="S46" s="92">
        <f t="shared" si="27"/>
        <v>0</v>
      </c>
    </row>
    <row r="47" spans="1:19" ht="12.75">
      <c r="A47" s="95">
        <v>2110</v>
      </c>
      <c r="B47" s="106">
        <v>530</v>
      </c>
      <c r="C47" s="106"/>
      <c r="D47" s="106"/>
      <c r="E47" s="106"/>
      <c r="F47" s="106"/>
      <c r="G47" s="106"/>
      <c r="H47" s="106"/>
      <c r="I47" s="106"/>
      <c r="J47" s="96">
        <f t="shared" si="24"/>
        <v>530</v>
      </c>
      <c r="K47" s="96">
        <f t="shared" si="25"/>
        <v>0</v>
      </c>
      <c r="L47" s="106">
        <v>507</v>
      </c>
      <c r="M47" s="106"/>
      <c r="N47" s="106"/>
      <c r="O47" s="106"/>
      <c r="P47" s="106"/>
      <c r="Q47" s="106"/>
      <c r="R47" s="96">
        <f t="shared" si="26"/>
        <v>1037</v>
      </c>
      <c r="S47" s="96">
        <f t="shared" si="27"/>
        <v>0</v>
      </c>
    </row>
    <row r="48" spans="1:19" s="102" customFormat="1" ht="12.75">
      <c r="A48" s="101">
        <v>2130</v>
      </c>
      <c r="B48" s="105">
        <f>B49+B50</f>
        <v>0</v>
      </c>
      <c r="C48" s="105">
        <f aca="true" t="shared" si="32" ref="C48:I48">C49+C50</f>
        <v>0</v>
      </c>
      <c r="D48" s="105">
        <f t="shared" si="32"/>
        <v>0</v>
      </c>
      <c r="E48" s="105">
        <f t="shared" si="32"/>
        <v>0</v>
      </c>
      <c r="F48" s="105">
        <f t="shared" si="32"/>
        <v>0</v>
      </c>
      <c r="G48" s="105">
        <f t="shared" si="32"/>
        <v>0</v>
      </c>
      <c r="H48" s="105">
        <f t="shared" si="32"/>
        <v>0</v>
      </c>
      <c r="I48" s="105">
        <f t="shared" si="32"/>
        <v>0</v>
      </c>
      <c r="J48" s="92">
        <f t="shared" si="24"/>
        <v>0</v>
      </c>
      <c r="K48" s="92">
        <f t="shared" si="25"/>
        <v>0</v>
      </c>
      <c r="L48" s="105">
        <f aca="true" t="shared" si="33" ref="L48:Q48">L49+L50</f>
        <v>0</v>
      </c>
      <c r="M48" s="105">
        <f t="shared" si="33"/>
        <v>0</v>
      </c>
      <c r="N48" s="105">
        <f t="shared" si="33"/>
        <v>0</v>
      </c>
      <c r="O48" s="105">
        <f t="shared" si="33"/>
        <v>0</v>
      </c>
      <c r="P48" s="105">
        <f t="shared" si="33"/>
        <v>0</v>
      </c>
      <c r="Q48" s="105">
        <f t="shared" si="33"/>
        <v>0</v>
      </c>
      <c r="R48" s="92">
        <f t="shared" si="26"/>
        <v>0</v>
      </c>
      <c r="S48" s="92">
        <f t="shared" si="27"/>
        <v>0</v>
      </c>
    </row>
    <row r="49" spans="1:19" ht="12.75">
      <c r="A49" s="95">
        <v>2131</v>
      </c>
      <c r="B49" s="106"/>
      <c r="C49" s="106"/>
      <c r="D49" s="106"/>
      <c r="E49" s="106"/>
      <c r="F49" s="106"/>
      <c r="G49" s="106"/>
      <c r="H49" s="106"/>
      <c r="I49" s="106"/>
      <c r="J49" s="96">
        <f t="shared" si="24"/>
        <v>0</v>
      </c>
      <c r="K49" s="96">
        <f t="shared" si="25"/>
        <v>0</v>
      </c>
      <c r="L49" s="106"/>
      <c r="M49" s="106"/>
      <c r="N49" s="106"/>
      <c r="O49" s="106"/>
      <c r="P49" s="106"/>
      <c r="Q49" s="106"/>
      <c r="R49" s="96">
        <f t="shared" si="26"/>
        <v>0</v>
      </c>
      <c r="S49" s="96">
        <f t="shared" si="27"/>
        <v>0</v>
      </c>
    </row>
    <row r="50" spans="1:19" ht="12.75">
      <c r="A50" s="95">
        <v>2133</v>
      </c>
      <c r="B50" s="106"/>
      <c r="C50" s="106"/>
      <c r="D50" s="106"/>
      <c r="E50" s="106"/>
      <c r="F50" s="106"/>
      <c r="G50" s="106"/>
      <c r="H50" s="106"/>
      <c r="I50" s="106"/>
      <c r="J50" s="96">
        <f t="shared" si="24"/>
        <v>0</v>
      </c>
      <c r="K50" s="96">
        <f t="shared" si="25"/>
        <v>0</v>
      </c>
      <c r="L50" s="106"/>
      <c r="M50" s="106"/>
      <c r="N50" s="106"/>
      <c r="O50" s="106"/>
      <c r="P50" s="106"/>
      <c r="Q50" s="106"/>
      <c r="R50" s="96">
        <f t="shared" si="26"/>
        <v>0</v>
      </c>
      <c r="S50" s="96">
        <f t="shared" si="27"/>
        <v>0</v>
      </c>
    </row>
    <row r="51" spans="1:19" ht="12.75">
      <c r="A51" s="95">
        <v>2200</v>
      </c>
      <c r="B51" s="106"/>
      <c r="C51" s="106"/>
      <c r="D51" s="106"/>
      <c r="E51" s="106"/>
      <c r="F51" s="106"/>
      <c r="G51" s="106"/>
      <c r="H51" s="106"/>
      <c r="I51" s="106"/>
      <c r="J51" s="96">
        <f t="shared" si="24"/>
        <v>0</v>
      </c>
      <c r="K51" s="96">
        <f t="shared" si="25"/>
        <v>0</v>
      </c>
      <c r="L51" s="106"/>
      <c r="M51" s="106"/>
      <c r="N51" s="106"/>
      <c r="O51" s="106"/>
      <c r="P51" s="106"/>
      <c r="Q51" s="106"/>
      <c r="R51" s="96">
        <f t="shared" si="26"/>
        <v>0</v>
      </c>
      <c r="S51" s="96">
        <f t="shared" si="27"/>
        <v>0</v>
      </c>
    </row>
    <row r="52" spans="1:19" ht="12.75">
      <c r="A52" s="95">
        <v>2300</v>
      </c>
      <c r="B52" s="106"/>
      <c r="C52" s="106"/>
      <c r="D52" s="106"/>
      <c r="E52" s="106"/>
      <c r="F52" s="106"/>
      <c r="G52" s="106"/>
      <c r="H52" s="106"/>
      <c r="I52" s="106"/>
      <c r="J52" s="96">
        <f t="shared" si="24"/>
        <v>0</v>
      </c>
      <c r="K52" s="96">
        <f t="shared" si="25"/>
        <v>0</v>
      </c>
      <c r="L52" s="106"/>
      <c r="M52" s="106"/>
      <c r="N52" s="106"/>
      <c r="O52" s="106"/>
      <c r="P52" s="106"/>
      <c r="Q52" s="106"/>
      <c r="R52" s="96">
        <f t="shared" si="26"/>
        <v>0</v>
      </c>
      <c r="S52" s="96">
        <f t="shared" si="27"/>
        <v>0</v>
      </c>
    </row>
    <row r="53" spans="1:19" ht="12.75">
      <c r="A53" s="95">
        <v>2400</v>
      </c>
      <c r="B53" s="106"/>
      <c r="C53" s="106"/>
      <c r="D53" s="106"/>
      <c r="E53" s="106"/>
      <c r="F53" s="106"/>
      <c r="G53" s="106"/>
      <c r="H53" s="106"/>
      <c r="I53" s="106"/>
      <c r="J53" s="96">
        <f t="shared" si="24"/>
        <v>0</v>
      </c>
      <c r="K53" s="96">
        <f t="shared" si="25"/>
        <v>0</v>
      </c>
      <c r="L53" s="106"/>
      <c r="M53" s="106"/>
      <c r="N53" s="106"/>
      <c r="O53" s="106"/>
      <c r="P53" s="106"/>
      <c r="Q53" s="106"/>
      <c r="R53" s="96">
        <f t="shared" si="26"/>
        <v>0</v>
      </c>
      <c r="S53" s="96">
        <f t="shared" si="27"/>
        <v>0</v>
      </c>
    </row>
    <row r="54" ht="12.75">
      <c r="B54" s="107"/>
    </row>
  </sheetData>
  <sheetProtection/>
  <mergeCells count="16">
    <mergeCell ref="R1:S1"/>
    <mergeCell ref="R2:S2"/>
    <mergeCell ref="L1:M1"/>
    <mergeCell ref="L2:M2"/>
    <mergeCell ref="P1:Q1"/>
    <mergeCell ref="P2:Q2"/>
    <mergeCell ref="N1:O1"/>
    <mergeCell ref="N2:O2"/>
    <mergeCell ref="J1:K1"/>
    <mergeCell ref="J2:K2"/>
    <mergeCell ref="A1:A3"/>
    <mergeCell ref="B2:C2"/>
    <mergeCell ref="B1:C1"/>
    <mergeCell ref="D1:E2"/>
    <mergeCell ref="F1:G2"/>
    <mergeCell ref="H1:I2"/>
  </mergeCells>
  <printOptions/>
  <pageMargins left="0.75" right="0.75" top="1" bottom="1" header="0.5" footer="0.5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63"/>
  <sheetViews>
    <sheetView zoomScalePageLayoutView="0" workbookViewId="0" topLeftCell="AF1">
      <selection activeCell="Z16" sqref="Z16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9.00390625" style="34" customWidth="1"/>
    <col min="5" max="6" width="6.25390625" style="34" customWidth="1"/>
    <col min="7" max="7" width="7.875" style="34" customWidth="1"/>
    <col min="8" max="9" width="8.75390625" style="34" customWidth="1"/>
    <col min="10" max="10" width="9.125" style="34" customWidth="1"/>
    <col min="12" max="12" width="37.75390625" style="0" customWidth="1"/>
    <col min="14" max="14" width="8.75390625" style="0" customWidth="1"/>
    <col min="15" max="15" width="8.875" style="0" customWidth="1"/>
    <col min="16" max="17" width="6.00390625" style="0" customWidth="1"/>
    <col min="18" max="18" width="7.875" style="0" customWidth="1"/>
    <col min="19" max="20" width="8.75390625" style="0" customWidth="1"/>
    <col min="23" max="23" width="35.375" style="0" customWidth="1"/>
    <col min="25" max="26" width="8.75390625" style="0" customWidth="1"/>
    <col min="27" max="28" width="6.00390625" style="0" customWidth="1"/>
    <col min="29" max="29" width="7.875" style="0" customWidth="1"/>
    <col min="30" max="31" width="8.75390625" style="0" customWidth="1"/>
    <col min="34" max="34" width="40.875" style="0" customWidth="1"/>
    <col min="36" max="36" width="8.75390625" style="0" customWidth="1"/>
    <col min="37" max="37" width="8.625" style="0" customWidth="1"/>
    <col min="38" max="38" width="6.75390625" style="0" customWidth="1"/>
    <col min="39" max="40" width="6.00390625" style="0" customWidth="1"/>
    <col min="41" max="42" width="8.75390625" style="0" customWidth="1"/>
  </cols>
  <sheetData>
    <row r="1" spans="1:43" s="37" customFormat="1" ht="12.75">
      <c r="A1" s="37" t="s">
        <v>129</v>
      </c>
      <c r="B1" s="46"/>
      <c r="C1" s="46"/>
      <c r="D1" s="46"/>
      <c r="E1" s="46"/>
      <c r="F1" s="46"/>
      <c r="G1" s="46"/>
      <c r="H1" s="46"/>
      <c r="I1" s="46"/>
      <c r="J1" s="46"/>
      <c r="M1" s="46"/>
      <c r="N1" s="46"/>
      <c r="O1" s="46"/>
      <c r="P1" s="46"/>
      <c r="Q1" s="46"/>
      <c r="R1" s="46"/>
      <c r="S1" s="46"/>
      <c r="T1" s="46"/>
      <c r="U1" s="46"/>
      <c r="X1" s="46"/>
      <c r="Y1" s="46"/>
      <c r="Z1" s="46"/>
      <c r="AA1" s="46"/>
      <c r="AB1" s="46"/>
      <c r="AC1" s="46"/>
      <c r="AD1" s="46"/>
      <c r="AE1" s="46"/>
      <c r="AF1" s="46"/>
      <c r="AI1" s="46"/>
      <c r="AJ1" s="46"/>
      <c r="AK1" s="46"/>
      <c r="AL1" s="46"/>
      <c r="AM1" s="46"/>
      <c r="AN1" s="46"/>
      <c r="AO1" s="46"/>
      <c r="AP1" s="46"/>
      <c r="AQ1" s="46"/>
    </row>
    <row r="2" spans="1:43" s="37" customFormat="1" ht="12.75">
      <c r="A2" s="46" t="s">
        <v>76</v>
      </c>
      <c r="B2" s="46"/>
      <c r="C2" s="45" t="s">
        <v>158</v>
      </c>
      <c r="D2" s="46"/>
      <c r="E2" s="46"/>
      <c r="F2" s="46"/>
      <c r="G2" s="46"/>
      <c r="H2" s="46"/>
      <c r="I2" s="46"/>
      <c r="J2" s="46"/>
      <c r="L2" s="46" t="s">
        <v>123</v>
      </c>
      <c r="M2" s="46"/>
      <c r="N2" s="45"/>
      <c r="O2" s="46"/>
      <c r="P2" s="46"/>
      <c r="Q2" s="46"/>
      <c r="R2" s="46"/>
      <c r="S2" s="46" t="s">
        <v>153</v>
      </c>
      <c r="T2" s="46" t="s">
        <v>158</v>
      </c>
      <c r="U2" s="46"/>
      <c r="W2" s="46" t="s">
        <v>123</v>
      </c>
      <c r="X2" s="46"/>
      <c r="Y2" s="45"/>
      <c r="Z2" s="46"/>
      <c r="AA2" s="46"/>
      <c r="AB2" s="46"/>
      <c r="AC2" s="46"/>
      <c r="AD2" s="46" t="s">
        <v>158</v>
      </c>
      <c r="AE2" s="46"/>
      <c r="AF2" s="46"/>
      <c r="AH2" s="46" t="s">
        <v>123</v>
      </c>
      <c r="AI2" s="46"/>
      <c r="AJ2" s="45"/>
      <c r="AK2" s="46"/>
      <c r="AL2" s="46"/>
      <c r="AM2" s="46"/>
      <c r="AN2" s="46" t="s">
        <v>133</v>
      </c>
      <c r="AO2" s="46" t="s">
        <v>161</v>
      </c>
      <c r="AP2" s="46"/>
      <c r="AQ2" s="46"/>
    </row>
    <row r="3" spans="1:43" s="37" customFormat="1" ht="15.75">
      <c r="A3" s="50" t="s">
        <v>128</v>
      </c>
      <c r="B3" s="46"/>
      <c r="C3" s="46"/>
      <c r="D3" s="46"/>
      <c r="E3" s="46"/>
      <c r="F3" s="46"/>
      <c r="G3" s="46"/>
      <c r="H3" s="46"/>
      <c r="I3" s="46"/>
      <c r="J3" s="46"/>
      <c r="L3" s="47" t="s">
        <v>77</v>
      </c>
      <c r="M3" s="46"/>
      <c r="N3" s="46"/>
      <c r="O3" s="46"/>
      <c r="P3" s="46"/>
      <c r="Q3" s="46"/>
      <c r="R3" s="46"/>
      <c r="S3" s="46"/>
      <c r="T3" s="46"/>
      <c r="U3" s="46"/>
      <c r="W3" s="47" t="s">
        <v>77</v>
      </c>
      <c r="X3" s="46"/>
      <c r="Y3" s="46"/>
      <c r="Z3" s="46"/>
      <c r="AA3" s="46"/>
      <c r="AB3" s="46"/>
      <c r="AC3" s="46"/>
      <c r="AD3" s="46"/>
      <c r="AE3" s="46"/>
      <c r="AF3" s="46"/>
      <c r="AH3" s="47" t="s">
        <v>77</v>
      </c>
      <c r="AI3" s="46"/>
      <c r="AJ3" s="46"/>
      <c r="AK3" s="46"/>
      <c r="AL3" s="46"/>
      <c r="AM3" s="46"/>
      <c r="AN3" s="46"/>
      <c r="AO3" s="46"/>
      <c r="AP3" s="46"/>
      <c r="AQ3" s="46"/>
    </row>
    <row r="4" spans="1:43" s="37" customFormat="1" ht="13.5">
      <c r="A4" s="48" t="s">
        <v>84</v>
      </c>
      <c r="B4" s="46" t="s">
        <v>90</v>
      </c>
      <c r="C4" s="46"/>
      <c r="D4" s="46"/>
      <c r="E4" s="46"/>
      <c r="F4" s="46"/>
      <c r="G4" s="46"/>
      <c r="H4" s="46"/>
      <c r="I4" s="48"/>
      <c r="J4" s="46"/>
      <c r="L4" s="48" t="s">
        <v>120</v>
      </c>
      <c r="M4" s="46"/>
      <c r="N4" s="46"/>
      <c r="O4" s="46"/>
      <c r="P4" s="46"/>
      <c r="Q4" s="46"/>
      <c r="R4" s="46"/>
      <c r="S4" s="46"/>
      <c r="T4" s="48"/>
      <c r="U4" s="46"/>
      <c r="W4" s="48" t="s">
        <v>121</v>
      </c>
      <c r="X4" s="46"/>
      <c r="Y4" s="46"/>
      <c r="Z4" s="46"/>
      <c r="AA4" s="46"/>
      <c r="AB4" s="46"/>
      <c r="AC4" s="46"/>
      <c r="AD4" s="46"/>
      <c r="AE4" s="48"/>
      <c r="AF4" s="46"/>
      <c r="AH4" s="48" t="s">
        <v>122</v>
      </c>
      <c r="AI4" s="46"/>
      <c r="AJ4" s="46"/>
      <c r="AK4" s="46"/>
      <c r="AL4" s="46"/>
      <c r="AM4" s="46"/>
      <c r="AN4" s="46"/>
      <c r="AO4" s="46"/>
      <c r="AP4" s="48"/>
      <c r="AQ4" s="46"/>
    </row>
    <row r="5" spans="1:43" s="37" customFormat="1" ht="13.5">
      <c r="A5" s="48" t="s">
        <v>85</v>
      </c>
      <c r="B5" s="49"/>
      <c r="C5" s="46"/>
      <c r="D5" s="46"/>
      <c r="E5" s="46"/>
      <c r="F5" s="46"/>
      <c r="G5" s="46"/>
      <c r="H5" s="48" t="s">
        <v>75</v>
      </c>
      <c r="I5" s="46"/>
      <c r="J5" s="46"/>
      <c r="L5" s="48" t="s">
        <v>85</v>
      </c>
      <c r="M5" s="49"/>
      <c r="N5" s="46"/>
      <c r="O5" s="46"/>
      <c r="P5" s="46"/>
      <c r="Q5" s="46"/>
      <c r="R5" s="46"/>
      <c r="S5" s="48" t="s">
        <v>75</v>
      </c>
      <c r="T5" s="46"/>
      <c r="U5" s="46"/>
      <c r="W5" s="48" t="s">
        <v>85</v>
      </c>
      <c r="X5" s="49"/>
      <c r="Y5" s="46"/>
      <c r="Z5" s="46"/>
      <c r="AA5" s="46"/>
      <c r="AB5" s="46"/>
      <c r="AC5" s="46"/>
      <c r="AD5" s="48" t="s">
        <v>75</v>
      </c>
      <c r="AE5" s="46"/>
      <c r="AF5" s="46"/>
      <c r="AH5" s="48" t="s">
        <v>85</v>
      </c>
      <c r="AI5" s="49"/>
      <c r="AJ5" s="46"/>
      <c r="AK5" s="46"/>
      <c r="AL5" s="46"/>
      <c r="AM5" s="46"/>
      <c r="AN5" s="46"/>
      <c r="AO5" s="48" t="s">
        <v>75</v>
      </c>
      <c r="AP5" s="46"/>
      <c r="AQ5" s="46"/>
    </row>
    <row r="6" spans="1:43" s="37" customFormat="1" ht="14.25" thickBot="1">
      <c r="A6" s="48" t="s">
        <v>1</v>
      </c>
      <c r="B6" s="46"/>
      <c r="C6" s="46"/>
      <c r="D6" s="46"/>
      <c r="E6" s="46"/>
      <c r="F6" s="46"/>
      <c r="G6" s="46"/>
      <c r="H6" s="46"/>
      <c r="I6" s="46"/>
      <c r="J6" s="46"/>
      <c r="L6" s="48" t="s">
        <v>1</v>
      </c>
      <c r="M6" s="46"/>
      <c r="N6" s="46"/>
      <c r="O6" s="46"/>
      <c r="P6" s="46"/>
      <c r="Q6" s="46"/>
      <c r="R6" s="46"/>
      <c r="S6" s="46"/>
      <c r="T6" s="46"/>
      <c r="U6" s="46"/>
      <c r="W6" s="48" t="s">
        <v>1</v>
      </c>
      <c r="X6" s="46"/>
      <c r="Y6" s="46"/>
      <c r="Z6" s="46"/>
      <c r="AA6" s="46"/>
      <c r="AB6" s="46"/>
      <c r="AC6" s="46"/>
      <c r="AD6" s="46"/>
      <c r="AE6" s="46"/>
      <c r="AF6" s="46"/>
      <c r="AH6" s="48" t="s">
        <v>1</v>
      </c>
      <c r="AI6" s="46"/>
      <c r="AJ6" s="46"/>
      <c r="AK6" s="46"/>
      <c r="AL6" s="46"/>
      <c r="AM6" s="46"/>
      <c r="AN6" s="46"/>
      <c r="AO6" s="46"/>
      <c r="AP6" s="46"/>
      <c r="AQ6" s="46"/>
    </row>
    <row r="7" spans="1:43" s="37" customFormat="1" ht="10.5" customHeight="1">
      <c r="A7" s="345" t="s">
        <v>0</v>
      </c>
      <c r="B7" s="343" t="s">
        <v>2</v>
      </c>
      <c r="C7" s="343" t="s">
        <v>3</v>
      </c>
      <c r="D7" s="343" t="s">
        <v>4</v>
      </c>
      <c r="E7" s="343" t="s">
        <v>5</v>
      </c>
      <c r="F7" s="343" t="s">
        <v>69</v>
      </c>
      <c r="G7" s="343" t="s">
        <v>6</v>
      </c>
      <c r="H7" s="347" t="s">
        <v>7</v>
      </c>
      <c r="I7" s="347"/>
      <c r="J7" s="350" t="s">
        <v>9</v>
      </c>
      <c r="L7" s="345" t="s">
        <v>0</v>
      </c>
      <c r="M7" s="343" t="s">
        <v>2</v>
      </c>
      <c r="N7" s="343" t="s">
        <v>3</v>
      </c>
      <c r="O7" s="343" t="s">
        <v>4</v>
      </c>
      <c r="P7" s="343" t="s">
        <v>5</v>
      </c>
      <c r="Q7" s="343" t="s">
        <v>69</v>
      </c>
      <c r="R7" s="343" t="s">
        <v>6</v>
      </c>
      <c r="S7" s="347" t="s">
        <v>7</v>
      </c>
      <c r="T7" s="347"/>
      <c r="U7" s="350" t="s">
        <v>9</v>
      </c>
      <c r="W7" s="345" t="s">
        <v>0</v>
      </c>
      <c r="X7" s="343" t="s">
        <v>2</v>
      </c>
      <c r="Y7" s="343" t="s">
        <v>3</v>
      </c>
      <c r="Z7" s="343" t="s">
        <v>4</v>
      </c>
      <c r="AA7" s="343" t="s">
        <v>5</v>
      </c>
      <c r="AB7" s="343" t="s">
        <v>69</v>
      </c>
      <c r="AC7" s="343" t="s">
        <v>6</v>
      </c>
      <c r="AD7" s="347" t="s">
        <v>7</v>
      </c>
      <c r="AE7" s="347"/>
      <c r="AF7" s="350" t="s">
        <v>9</v>
      </c>
      <c r="AH7" s="345" t="s">
        <v>0</v>
      </c>
      <c r="AI7" s="343" t="s">
        <v>2</v>
      </c>
      <c r="AJ7" s="343" t="s">
        <v>3</v>
      </c>
      <c r="AK7" s="343" t="s">
        <v>4</v>
      </c>
      <c r="AL7" s="343" t="s">
        <v>5</v>
      </c>
      <c r="AM7" s="343" t="s">
        <v>69</v>
      </c>
      <c r="AN7" s="343" t="s">
        <v>6</v>
      </c>
      <c r="AO7" s="347" t="s">
        <v>7</v>
      </c>
      <c r="AP7" s="347"/>
      <c r="AQ7" s="350" t="s">
        <v>9</v>
      </c>
    </row>
    <row r="8" spans="1:43" ht="51.75" customHeight="1" thickBot="1">
      <c r="A8" s="346"/>
      <c r="B8" s="344"/>
      <c r="C8" s="344"/>
      <c r="D8" s="344"/>
      <c r="E8" s="344"/>
      <c r="F8" s="344"/>
      <c r="G8" s="344"/>
      <c r="H8" s="29" t="s">
        <v>86</v>
      </c>
      <c r="I8" s="28" t="s">
        <v>87</v>
      </c>
      <c r="J8" s="351"/>
      <c r="L8" s="346"/>
      <c r="M8" s="344"/>
      <c r="N8" s="344"/>
      <c r="O8" s="344"/>
      <c r="P8" s="344"/>
      <c r="Q8" s="344"/>
      <c r="R8" s="344"/>
      <c r="S8" s="29" t="s">
        <v>86</v>
      </c>
      <c r="T8" s="28" t="s">
        <v>87</v>
      </c>
      <c r="U8" s="351"/>
      <c r="W8" s="346"/>
      <c r="X8" s="344"/>
      <c r="Y8" s="344"/>
      <c r="Z8" s="344"/>
      <c r="AA8" s="344"/>
      <c r="AB8" s="344"/>
      <c r="AC8" s="344"/>
      <c r="AD8" s="29" t="s">
        <v>86</v>
      </c>
      <c r="AE8" s="28" t="s">
        <v>87</v>
      </c>
      <c r="AF8" s="351"/>
      <c r="AH8" s="346"/>
      <c r="AI8" s="344"/>
      <c r="AJ8" s="344"/>
      <c r="AK8" s="344"/>
      <c r="AL8" s="344"/>
      <c r="AM8" s="344"/>
      <c r="AN8" s="344"/>
      <c r="AO8" s="29" t="s">
        <v>86</v>
      </c>
      <c r="AP8" s="28" t="s">
        <v>87</v>
      </c>
      <c r="AQ8" s="351"/>
    </row>
    <row r="9" spans="1:43" ht="13.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  <c r="L9" s="12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4">
        <v>10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3">
        <v>6</v>
      </c>
      <c r="AC9" s="13">
        <v>7</v>
      </c>
      <c r="AD9" s="13">
        <v>8</v>
      </c>
      <c r="AE9" s="13">
        <v>9</v>
      </c>
      <c r="AF9" s="14">
        <v>10</v>
      </c>
      <c r="AH9" s="12">
        <v>1</v>
      </c>
      <c r="AI9" s="13">
        <v>2</v>
      </c>
      <c r="AJ9" s="13">
        <v>3</v>
      </c>
      <c r="AK9" s="13">
        <v>4</v>
      </c>
      <c r="AL9" s="13">
        <v>5</v>
      </c>
      <c r="AM9" s="13">
        <v>6</v>
      </c>
      <c r="AN9" s="13">
        <v>7</v>
      </c>
      <c r="AO9" s="13">
        <v>8</v>
      </c>
      <c r="AP9" s="13">
        <v>9</v>
      </c>
      <c r="AQ9" s="14">
        <v>10</v>
      </c>
    </row>
    <row r="10" spans="1:43" ht="13.5">
      <c r="A10" s="9" t="s">
        <v>63</v>
      </c>
      <c r="B10" s="4" t="s">
        <v>10</v>
      </c>
      <c r="C10" s="7" t="s">
        <v>11</v>
      </c>
      <c r="D10" s="6">
        <v>2073888</v>
      </c>
      <c r="E10" s="6">
        <v>470</v>
      </c>
      <c r="F10" s="6"/>
      <c r="G10" s="6">
        <v>1782869</v>
      </c>
      <c r="H10" s="5">
        <f>'бат#'!AF4</f>
        <v>1783339</v>
      </c>
      <c r="I10" s="5">
        <f>'бат#'!AG4</f>
        <v>28694</v>
      </c>
      <c r="J10" s="30"/>
      <c r="L10" s="9" t="s">
        <v>63</v>
      </c>
      <c r="M10" s="4" t="s">
        <v>10</v>
      </c>
      <c r="N10" s="7" t="s">
        <v>11</v>
      </c>
      <c r="O10" s="6">
        <v>1424400</v>
      </c>
      <c r="P10" s="6"/>
      <c r="Q10" s="6"/>
      <c r="R10" s="6">
        <v>1159259</v>
      </c>
      <c r="S10" s="5">
        <f>'бат#'!L4</f>
        <v>1159259</v>
      </c>
      <c r="T10" s="5">
        <f>'бат#'!M4</f>
        <v>0</v>
      </c>
      <c r="U10" s="30"/>
      <c r="W10" s="9" t="s">
        <v>63</v>
      </c>
      <c r="X10" s="4" t="s">
        <v>10</v>
      </c>
      <c r="Y10" s="7" t="s">
        <v>11</v>
      </c>
      <c r="Z10" s="6">
        <v>610788</v>
      </c>
      <c r="AA10" s="6"/>
      <c r="AB10" s="6"/>
      <c r="AC10" s="6">
        <v>610330</v>
      </c>
      <c r="AD10" s="5">
        <f>'бат#'!AB4</f>
        <v>610330</v>
      </c>
      <c r="AE10" s="5">
        <f>'бат#'!AC4</f>
        <v>28694</v>
      </c>
      <c r="AF10" s="30"/>
      <c r="AH10" s="9" t="s">
        <v>63</v>
      </c>
      <c r="AI10" s="4" t="s">
        <v>10</v>
      </c>
      <c r="AJ10" s="7" t="s">
        <v>11</v>
      </c>
      <c r="AK10" s="6">
        <v>38700</v>
      </c>
      <c r="AL10" s="6">
        <v>470</v>
      </c>
      <c r="AM10" s="6"/>
      <c r="AN10" s="6">
        <v>13280</v>
      </c>
      <c r="AO10" s="5">
        <f>'бат#'!AD4</f>
        <v>13750</v>
      </c>
      <c r="AP10" s="5">
        <f>'бат#'!AE4</f>
        <v>0</v>
      </c>
      <c r="AQ10" s="30"/>
    </row>
    <row r="11" spans="1:43" ht="13.5">
      <c r="A11" s="10" t="s">
        <v>64</v>
      </c>
      <c r="B11" s="4" t="s">
        <v>10</v>
      </c>
      <c r="C11" s="4" t="s">
        <v>13</v>
      </c>
      <c r="D11" s="6">
        <v>2073888</v>
      </c>
      <c r="E11" s="6"/>
      <c r="F11" s="6"/>
      <c r="G11" s="6"/>
      <c r="H11" s="5">
        <f>'бат#'!AF5</f>
        <v>0</v>
      </c>
      <c r="I11" s="5">
        <f>'бат#'!AG5</f>
        <v>0</v>
      </c>
      <c r="J11" s="30"/>
      <c r="L11" s="10" t="s">
        <v>64</v>
      </c>
      <c r="M11" s="4" t="s">
        <v>10</v>
      </c>
      <c r="N11" s="4" t="s">
        <v>13</v>
      </c>
      <c r="O11" s="6">
        <v>1424400</v>
      </c>
      <c r="P11" s="6"/>
      <c r="Q11" s="6"/>
      <c r="R11" s="6"/>
      <c r="S11" s="5">
        <f>'бат#'!L5</f>
        <v>0</v>
      </c>
      <c r="T11" s="5">
        <f>'бат#'!M5</f>
        <v>0</v>
      </c>
      <c r="U11" s="30"/>
      <c r="W11" s="10" t="s">
        <v>64</v>
      </c>
      <c r="X11" s="4" t="s">
        <v>10</v>
      </c>
      <c r="Y11" s="4" t="s">
        <v>13</v>
      </c>
      <c r="Z11" s="6">
        <v>610788</v>
      </c>
      <c r="AA11" s="6"/>
      <c r="AB11" s="6"/>
      <c r="AC11" s="6"/>
      <c r="AD11" s="5">
        <f>'бат#'!AB5</f>
        <v>0</v>
      </c>
      <c r="AE11" s="5">
        <f>'бат#'!AC5</f>
        <v>0</v>
      </c>
      <c r="AF11" s="30"/>
      <c r="AH11" s="10" t="s">
        <v>64</v>
      </c>
      <c r="AI11" s="4" t="s">
        <v>10</v>
      </c>
      <c r="AJ11" s="4" t="s">
        <v>13</v>
      </c>
      <c r="AK11" s="6">
        <v>38700</v>
      </c>
      <c r="AL11" s="6"/>
      <c r="AM11" s="6"/>
      <c r="AN11" s="6"/>
      <c r="AO11" s="5">
        <f>'бат#'!AD5</f>
        <v>0</v>
      </c>
      <c r="AP11" s="5">
        <f>'бат#'!AE5</f>
        <v>0</v>
      </c>
      <c r="AQ11" s="30"/>
    </row>
    <row r="12" spans="1:43" ht="13.5">
      <c r="A12" s="10" t="s">
        <v>65</v>
      </c>
      <c r="B12" s="4" t="s">
        <v>10</v>
      </c>
      <c r="C12" s="4" t="s">
        <v>15</v>
      </c>
      <c r="D12" s="6"/>
      <c r="E12" s="3" t="s">
        <v>10</v>
      </c>
      <c r="F12" s="19"/>
      <c r="G12" s="3" t="s">
        <v>10</v>
      </c>
      <c r="H12" s="5">
        <f>'бат#'!AF6</f>
        <v>0</v>
      </c>
      <c r="I12" s="5">
        <f>'бат#'!AG6</f>
        <v>0</v>
      </c>
      <c r="J12" s="8" t="s">
        <v>10</v>
      </c>
      <c r="L12" s="10" t="s">
        <v>65</v>
      </c>
      <c r="M12" s="4" t="s">
        <v>10</v>
      </c>
      <c r="N12" s="4" t="s">
        <v>15</v>
      </c>
      <c r="O12" s="6"/>
      <c r="P12" s="3" t="s">
        <v>10</v>
      </c>
      <c r="Q12" s="19"/>
      <c r="R12" s="3" t="s">
        <v>10</v>
      </c>
      <c r="S12" s="5">
        <f>'бат#'!L6</f>
        <v>0</v>
      </c>
      <c r="T12" s="5">
        <f>'бат#'!M6</f>
        <v>0</v>
      </c>
      <c r="U12" s="8" t="s">
        <v>10</v>
      </c>
      <c r="W12" s="10" t="s">
        <v>65</v>
      </c>
      <c r="X12" s="4" t="s">
        <v>10</v>
      </c>
      <c r="Y12" s="4" t="s">
        <v>15</v>
      </c>
      <c r="Z12" s="6"/>
      <c r="AA12" s="3" t="s">
        <v>10</v>
      </c>
      <c r="AB12" s="19"/>
      <c r="AC12" s="3" t="s">
        <v>10</v>
      </c>
      <c r="AD12" s="5">
        <f>'бат#'!AB6</f>
        <v>0</v>
      </c>
      <c r="AE12" s="5">
        <f>'бат#'!AC6</f>
        <v>0</v>
      </c>
      <c r="AF12" s="8" t="s">
        <v>10</v>
      </c>
      <c r="AH12" s="10" t="s">
        <v>65</v>
      </c>
      <c r="AI12" s="4" t="s">
        <v>10</v>
      </c>
      <c r="AJ12" s="4" t="s">
        <v>15</v>
      </c>
      <c r="AK12" s="6"/>
      <c r="AL12" s="3" t="s">
        <v>10</v>
      </c>
      <c r="AM12" s="19"/>
      <c r="AN12" s="3" t="s">
        <v>10</v>
      </c>
      <c r="AO12" s="5">
        <f>'бат#'!AD6</f>
        <v>0</v>
      </c>
      <c r="AP12" s="5">
        <f>'бат#'!AE6</f>
        <v>0</v>
      </c>
      <c r="AQ12" s="8" t="s">
        <v>10</v>
      </c>
    </row>
    <row r="13" spans="1:43" ht="13.5">
      <c r="A13" s="10" t="s">
        <v>66</v>
      </c>
      <c r="B13" s="4" t="s">
        <v>10</v>
      </c>
      <c r="C13" s="4" t="s">
        <v>17</v>
      </c>
      <c r="D13" s="6"/>
      <c r="E13" s="3" t="s">
        <v>10</v>
      </c>
      <c r="F13" s="19"/>
      <c r="G13" s="3" t="s">
        <v>10</v>
      </c>
      <c r="H13" s="5">
        <f>'бат#'!AF7</f>
        <v>0</v>
      </c>
      <c r="I13" s="5">
        <f>'бат#'!AG7</f>
        <v>0</v>
      </c>
      <c r="J13" s="8" t="s">
        <v>10</v>
      </c>
      <c r="L13" s="10" t="s">
        <v>66</v>
      </c>
      <c r="M13" s="4" t="s">
        <v>10</v>
      </c>
      <c r="N13" s="4" t="s">
        <v>17</v>
      </c>
      <c r="O13" s="6"/>
      <c r="P13" s="3" t="s">
        <v>10</v>
      </c>
      <c r="Q13" s="19"/>
      <c r="R13" s="3" t="s">
        <v>10</v>
      </c>
      <c r="S13" s="5">
        <f>'бат#'!L7</f>
        <v>0</v>
      </c>
      <c r="T13" s="5">
        <f>'бат#'!M7</f>
        <v>0</v>
      </c>
      <c r="U13" s="8" t="s">
        <v>10</v>
      </c>
      <c r="W13" s="10" t="s">
        <v>66</v>
      </c>
      <c r="X13" s="4" t="s">
        <v>10</v>
      </c>
      <c r="Y13" s="4" t="s">
        <v>17</v>
      </c>
      <c r="Z13" s="6"/>
      <c r="AA13" s="3" t="s">
        <v>10</v>
      </c>
      <c r="AB13" s="19"/>
      <c r="AC13" s="3" t="s">
        <v>10</v>
      </c>
      <c r="AD13" s="5">
        <f>'бат#'!AB7</f>
        <v>0</v>
      </c>
      <c r="AE13" s="5">
        <f>'бат#'!AC7</f>
        <v>0</v>
      </c>
      <c r="AF13" s="8" t="s">
        <v>10</v>
      </c>
      <c r="AH13" s="10" t="s">
        <v>66</v>
      </c>
      <c r="AI13" s="4" t="s">
        <v>10</v>
      </c>
      <c r="AJ13" s="4" t="s">
        <v>17</v>
      </c>
      <c r="AK13" s="6"/>
      <c r="AL13" s="3" t="s">
        <v>10</v>
      </c>
      <c r="AM13" s="19"/>
      <c r="AN13" s="3" t="s">
        <v>10</v>
      </c>
      <c r="AO13" s="5">
        <f>'бат#'!AD7</f>
        <v>0</v>
      </c>
      <c r="AP13" s="5">
        <f>'бат#'!AE7</f>
        <v>0</v>
      </c>
      <c r="AQ13" s="8" t="s">
        <v>10</v>
      </c>
    </row>
    <row r="14" spans="1:43" ht="13.5">
      <c r="A14" s="10" t="s">
        <v>67</v>
      </c>
      <c r="B14" s="4" t="s">
        <v>10</v>
      </c>
      <c r="C14" s="4" t="s">
        <v>19</v>
      </c>
      <c r="D14" s="6"/>
      <c r="E14" s="3" t="s">
        <v>10</v>
      </c>
      <c r="F14" s="19"/>
      <c r="G14" s="3" t="s">
        <v>10</v>
      </c>
      <c r="H14" s="5">
        <f>'бат#'!AF8</f>
        <v>0</v>
      </c>
      <c r="I14" s="5">
        <f>'бат#'!AG8</f>
        <v>0</v>
      </c>
      <c r="J14" s="8" t="s">
        <v>10</v>
      </c>
      <c r="L14" s="10" t="s">
        <v>67</v>
      </c>
      <c r="M14" s="4" t="s">
        <v>10</v>
      </c>
      <c r="N14" s="4" t="s">
        <v>19</v>
      </c>
      <c r="O14" s="6"/>
      <c r="P14" s="3" t="s">
        <v>10</v>
      </c>
      <c r="Q14" s="19"/>
      <c r="R14" s="3" t="s">
        <v>10</v>
      </c>
      <c r="S14" s="5">
        <f>'бат#'!L8</f>
        <v>0</v>
      </c>
      <c r="T14" s="5">
        <f>'бат#'!M8</f>
        <v>0</v>
      </c>
      <c r="U14" s="8" t="s">
        <v>10</v>
      </c>
      <c r="W14" s="10" t="s">
        <v>67</v>
      </c>
      <c r="X14" s="4" t="s">
        <v>10</v>
      </c>
      <c r="Y14" s="4" t="s">
        <v>19</v>
      </c>
      <c r="Z14" s="6"/>
      <c r="AA14" s="3" t="s">
        <v>10</v>
      </c>
      <c r="AB14" s="19"/>
      <c r="AC14" s="3" t="s">
        <v>10</v>
      </c>
      <c r="AD14" s="5">
        <f>'бат#'!AB8</f>
        <v>0</v>
      </c>
      <c r="AE14" s="5">
        <f>'бат#'!AC8</f>
        <v>0</v>
      </c>
      <c r="AF14" s="8" t="s">
        <v>10</v>
      </c>
      <c r="AH14" s="10" t="s">
        <v>67</v>
      </c>
      <c r="AI14" s="4" t="s">
        <v>10</v>
      </c>
      <c r="AJ14" s="4" t="s">
        <v>19</v>
      </c>
      <c r="AK14" s="6"/>
      <c r="AL14" s="3" t="s">
        <v>10</v>
      </c>
      <c r="AM14" s="19"/>
      <c r="AN14" s="3" t="s">
        <v>10</v>
      </c>
      <c r="AO14" s="5">
        <f>'бат#'!AD8</f>
        <v>0</v>
      </c>
      <c r="AP14" s="5">
        <f>'бат#'!AE8</f>
        <v>0</v>
      </c>
      <c r="AQ14" s="8" t="s">
        <v>10</v>
      </c>
    </row>
    <row r="15" spans="1:43" ht="13.5">
      <c r="A15" s="9" t="s">
        <v>68</v>
      </c>
      <c r="B15" s="4" t="s">
        <v>10</v>
      </c>
      <c r="C15" s="4" t="s">
        <v>20</v>
      </c>
      <c r="D15" s="6">
        <v>2073888</v>
      </c>
      <c r="E15" s="3" t="s">
        <v>10</v>
      </c>
      <c r="F15" s="19"/>
      <c r="G15" s="3" t="s">
        <v>10</v>
      </c>
      <c r="H15" s="5">
        <f>'бат#'!AF9</f>
        <v>1783339</v>
      </c>
      <c r="I15" s="5">
        <f>'бат#'!AG9</f>
        <v>28694</v>
      </c>
      <c r="J15" s="8" t="s">
        <v>10</v>
      </c>
      <c r="L15" s="9" t="s">
        <v>68</v>
      </c>
      <c r="M15" s="4" t="s">
        <v>10</v>
      </c>
      <c r="N15" s="4" t="s">
        <v>20</v>
      </c>
      <c r="O15" s="6">
        <v>1424400</v>
      </c>
      <c r="P15" s="3" t="s">
        <v>10</v>
      </c>
      <c r="Q15" s="19"/>
      <c r="R15" s="3" t="s">
        <v>10</v>
      </c>
      <c r="S15" s="5">
        <f>'бат#'!L9</f>
        <v>1159259</v>
      </c>
      <c r="T15" s="5">
        <f>'бат#'!M9</f>
        <v>0</v>
      </c>
      <c r="U15" s="8" t="s">
        <v>10</v>
      </c>
      <c r="W15" s="9" t="s">
        <v>68</v>
      </c>
      <c r="X15" s="4" t="s">
        <v>10</v>
      </c>
      <c r="Y15" s="4" t="s">
        <v>20</v>
      </c>
      <c r="Z15" s="6">
        <v>610788</v>
      </c>
      <c r="AA15" s="3" t="s">
        <v>10</v>
      </c>
      <c r="AB15" s="19"/>
      <c r="AC15" s="3" t="s">
        <v>10</v>
      </c>
      <c r="AD15" s="5">
        <f>'бат#'!AB9</f>
        <v>610330</v>
      </c>
      <c r="AE15" s="5">
        <f>'бат#'!AC9</f>
        <v>28694</v>
      </c>
      <c r="AF15" s="8" t="s">
        <v>10</v>
      </c>
      <c r="AH15" s="9" t="s">
        <v>68</v>
      </c>
      <c r="AI15" s="4" t="s">
        <v>10</v>
      </c>
      <c r="AJ15" s="4" t="s">
        <v>20</v>
      </c>
      <c r="AK15" s="6">
        <v>38700</v>
      </c>
      <c r="AL15" s="3" t="s">
        <v>10</v>
      </c>
      <c r="AM15" s="19"/>
      <c r="AN15" s="3" t="s">
        <v>10</v>
      </c>
      <c r="AO15" s="5">
        <f>'бат#'!AD9</f>
        <v>13750</v>
      </c>
      <c r="AP15" s="5">
        <f>'бат#'!AE9</f>
        <v>0</v>
      </c>
      <c r="AQ15" s="8" t="s">
        <v>10</v>
      </c>
    </row>
    <row r="16" spans="1:43" ht="13.5">
      <c r="A16" s="9" t="s">
        <v>12</v>
      </c>
      <c r="B16" s="7">
        <v>1000</v>
      </c>
      <c r="C16" s="7" t="s">
        <v>22</v>
      </c>
      <c r="D16" s="6">
        <v>2073888</v>
      </c>
      <c r="E16" s="3" t="s">
        <v>10</v>
      </c>
      <c r="F16" s="6"/>
      <c r="G16" s="3" t="s">
        <v>10</v>
      </c>
      <c r="H16" s="5">
        <f>'бат#'!AF10</f>
        <v>1783339</v>
      </c>
      <c r="I16" s="5">
        <f>'бат#'!AG10</f>
        <v>28694</v>
      </c>
      <c r="J16" s="8" t="s">
        <v>10</v>
      </c>
      <c r="L16" s="9" t="s">
        <v>12</v>
      </c>
      <c r="M16" s="7">
        <v>1000</v>
      </c>
      <c r="N16" s="7" t="s">
        <v>22</v>
      </c>
      <c r="O16" s="6">
        <v>1424400</v>
      </c>
      <c r="P16" s="3" t="s">
        <v>10</v>
      </c>
      <c r="Q16" s="6"/>
      <c r="R16" s="3" t="s">
        <v>10</v>
      </c>
      <c r="S16" s="5">
        <f>'бат#'!L10</f>
        <v>1159259</v>
      </c>
      <c r="T16" s="5">
        <f>'бат#'!M10</f>
        <v>0</v>
      </c>
      <c r="U16" s="8" t="s">
        <v>10</v>
      </c>
      <c r="W16" s="9" t="s">
        <v>12</v>
      </c>
      <c r="X16" s="7">
        <v>1000</v>
      </c>
      <c r="Y16" s="7" t="s">
        <v>22</v>
      </c>
      <c r="Z16" s="6">
        <v>610788</v>
      </c>
      <c r="AA16" s="3" t="s">
        <v>10</v>
      </c>
      <c r="AB16" s="6"/>
      <c r="AC16" s="3" t="s">
        <v>10</v>
      </c>
      <c r="AD16" s="5">
        <f>'бат#'!AB10</f>
        <v>610330</v>
      </c>
      <c r="AE16" s="5">
        <f>'бат#'!AC10</f>
        <v>28694</v>
      </c>
      <c r="AF16" s="8" t="s">
        <v>10</v>
      </c>
      <c r="AH16" s="9" t="s">
        <v>12</v>
      </c>
      <c r="AI16" s="7">
        <v>1000</v>
      </c>
      <c r="AJ16" s="7" t="s">
        <v>22</v>
      </c>
      <c r="AK16" s="6">
        <v>38700</v>
      </c>
      <c r="AL16" s="3" t="s">
        <v>10</v>
      </c>
      <c r="AM16" s="6"/>
      <c r="AN16" s="3" t="s">
        <v>10</v>
      </c>
      <c r="AO16" s="5">
        <f>'бат#'!AD10</f>
        <v>13750</v>
      </c>
      <c r="AP16" s="5">
        <f>'бат#'!AE10</f>
        <v>0</v>
      </c>
      <c r="AQ16" s="8" t="s">
        <v>10</v>
      </c>
    </row>
    <row r="17" spans="1:43" ht="13.5">
      <c r="A17" s="10" t="s">
        <v>14</v>
      </c>
      <c r="B17" s="7">
        <v>1100</v>
      </c>
      <c r="C17" s="7" t="s">
        <v>23</v>
      </c>
      <c r="D17" s="6">
        <v>2073888</v>
      </c>
      <c r="E17" s="3" t="s">
        <v>10</v>
      </c>
      <c r="F17" s="6"/>
      <c r="G17" s="3" t="s">
        <v>10</v>
      </c>
      <c r="H17" s="5">
        <f>'бат#'!AF11</f>
        <v>1783339</v>
      </c>
      <c r="I17" s="5">
        <f>'бат#'!AG11</f>
        <v>28694</v>
      </c>
      <c r="J17" s="8" t="s">
        <v>10</v>
      </c>
      <c r="L17" s="10" t="s">
        <v>14</v>
      </c>
      <c r="M17" s="7">
        <v>1100</v>
      </c>
      <c r="N17" s="7" t="s">
        <v>23</v>
      </c>
      <c r="O17" s="6">
        <v>1424400</v>
      </c>
      <c r="P17" s="3" t="s">
        <v>10</v>
      </c>
      <c r="Q17" s="6"/>
      <c r="R17" s="3" t="s">
        <v>10</v>
      </c>
      <c r="S17" s="5">
        <f>'бат#'!L11</f>
        <v>1159259</v>
      </c>
      <c r="T17" s="5">
        <f>'бат#'!M11</f>
        <v>0</v>
      </c>
      <c r="U17" s="8" t="s">
        <v>10</v>
      </c>
      <c r="W17" s="10" t="s">
        <v>14</v>
      </c>
      <c r="X17" s="7">
        <v>1100</v>
      </c>
      <c r="Y17" s="7" t="s">
        <v>23</v>
      </c>
      <c r="Z17" s="6">
        <v>610788</v>
      </c>
      <c r="AA17" s="3" t="s">
        <v>10</v>
      </c>
      <c r="AB17" s="6"/>
      <c r="AC17" s="3" t="s">
        <v>10</v>
      </c>
      <c r="AD17" s="5">
        <f>'бат#'!AB11</f>
        <v>610330</v>
      </c>
      <c r="AE17" s="5">
        <f>'бат#'!AC11</f>
        <v>28694</v>
      </c>
      <c r="AF17" s="8" t="s">
        <v>10</v>
      </c>
      <c r="AH17" s="10" t="s">
        <v>14</v>
      </c>
      <c r="AI17" s="7">
        <v>1100</v>
      </c>
      <c r="AJ17" s="7" t="s">
        <v>23</v>
      </c>
      <c r="AK17" s="6">
        <v>38700</v>
      </c>
      <c r="AL17" s="3" t="s">
        <v>10</v>
      </c>
      <c r="AM17" s="6"/>
      <c r="AN17" s="3" t="s">
        <v>10</v>
      </c>
      <c r="AO17" s="5">
        <f>'бат#'!AD11</f>
        <v>13750</v>
      </c>
      <c r="AP17" s="5">
        <f>'бат#'!AE11</f>
        <v>0</v>
      </c>
      <c r="AQ17" s="8" t="s">
        <v>10</v>
      </c>
    </row>
    <row r="18" spans="1:43" ht="13.5">
      <c r="A18" s="10" t="s">
        <v>16</v>
      </c>
      <c r="B18" s="4">
        <v>1110</v>
      </c>
      <c r="C18" s="4" t="s">
        <v>24</v>
      </c>
      <c r="D18" s="6"/>
      <c r="E18" s="3" t="s">
        <v>10</v>
      </c>
      <c r="F18" s="6"/>
      <c r="G18" s="3" t="s">
        <v>10</v>
      </c>
      <c r="H18" s="5">
        <f>'бат#'!AF12</f>
        <v>0</v>
      </c>
      <c r="I18" s="5">
        <f>'бат#'!AG12</f>
        <v>0</v>
      </c>
      <c r="J18" s="8" t="s">
        <v>10</v>
      </c>
      <c r="L18" s="10" t="s">
        <v>16</v>
      </c>
      <c r="M18" s="4">
        <v>1110</v>
      </c>
      <c r="N18" s="4" t="s">
        <v>24</v>
      </c>
      <c r="O18" s="6"/>
      <c r="P18" s="3" t="s">
        <v>10</v>
      </c>
      <c r="Q18" s="6"/>
      <c r="R18" s="3" t="s">
        <v>10</v>
      </c>
      <c r="S18" s="5">
        <f>'бат#'!L12</f>
        <v>0</v>
      </c>
      <c r="T18" s="5">
        <f>'бат#'!M12</f>
        <v>0</v>
      </c>
      <c r="U18" s="8" t="s">
        <v>10</v>
      </c>
      <c r="W18" s="10" t="s">
        <v>16</v>
      </c>
      <c r="X18" s="4">
        <v>1110</v>
      </c>
      <c r="Y18" s="4" t="s">
        <v>24</v>
      </c>
      <c r="Z18" s="6"/>
      <c r="AA18" s="3" t="s">
        <v>10</v>
      </c>
      <c r="AB18" s="6"/>
      <c r="AC18" s="3" t="s">
        <v>10</v>
      </c>
      <c r="AD18" s="5">
        <f>'бат#'!AB12</f>
        <v>0</v>
      </c>
      <c r="AE18" s="5">
        <f>'бат#'!AC12</f>
        <v>0</v>
      </c>
      <c r="AF18" s="8" t="s">
        <v>10</v>
      </c>
      <c r="AH18" s="10" t="s">
        <v>16</v>
      </c>
      <c r="AI18" s="4">
        <v>1110</v>
      </c>
      <c r="AJ18" s="4" t="s">
        <v>24</v>
      </c>
      <c r="AK18" s="6"/>
      <c r="AL18" s="3" t="s">
        <v>10</v>
      </c>
      <c r="AM18" s="6"/>
      <c r="AN18" s="3" t="s">
        <v>10</v>
      </c>
      <c r="AO18" s="5">
        <f>'бат#'!AD12</f>
        <v>0</v>
      </c>
      <c r="AP18" s="5">
        <f>'бат#'!AE12</f>
        <v>0</v>
      </c>
      <c r="AQ18" s="8" t="s">
        <v>10</v>
      </c>
    </row>
    <row r="19" spans="1:43" ht="13.5">
      <c r="A19" s="10" t="s">
        <v>18</v>
      </c>
      <c r="B19" s="4">
        <v>1111</v>
      </c>
      <c r="C19" s="4">
        <v>100</v>
      </c>
      <c r="D19" s="6"/>
      <c r="E19" s="3" t="s">
        <v>10</v>
      </c>
      <c r="F19" s="6"/>
      <c r="G19" s="3" t="s">
        <v>10</v>
      </c>
      <c r="H19" s="5">
        <f>'бат#'!AF13</f>
        <v>0</v>
      </c>
      <c r="I19" s="5">
        <f>'бат#'!AG13</f>
        <v>0</v>
      </c>
      <c r="J19" s="8" t="s">
        <v>10</v>
      </c>
      <c r="L19" s="10" t="s">
        <v>18</v>
      </c>
      <c r="M19" s="4">
        <v>1111</v>
      </c>
      <c r="N19" s="4">
        <v>100</v>
      </c>
      <c r="O19" s="6"/>
      <c r="P19" s="3" t="s">
        <v>10</v>
      </c>
      <c r="Q19" s="6"/>
      <c r="R19" s="3" t="s">
        <v>10</v>
      </c>
      <c r="S19" s="5">
        <f>'бат#'!L13</f>
        <v>0</v>
      </c>
      <c r="T19" s="5">
        <f>'бат#'!M13</f>
        <v>0</v>
      </c>
      <c r="U19" s="8" t="s">
        <v>10</v>
      </c>
      <c r="W19" s="10" t="s">
        <v>18</v>
      </c>
      <c r="X19" s="4">
        <v>1111</v>
      </c>
      <c r="Y19" s="4">
        <v>100</v>
      </c>
      <c r="Z19" s="6"/>
      <c r="AA19" s="3" t="s">
        <v>10</v>
      </c>
      <c r="AB19" s="6"/>
      <c r="AC19" s="3" t="s">
        <v>10</v>
      </c>
      <c r="AD19" s="5">
        <f>'бат#'!AB13</f>
        <v>0</v>
      </c>
      <c r="AE19" s="5">
        <f>'бат#'!AC13</f>
        <v>0</v>
      </c>
      <c r="AF19" s="8" t="s">
        <v>10</v>
      </c>
      <c r="AH19" s="10" t="s">
        <v>18</v>
      </c>
      <c r="AI19" s="4">
        <v>1111</v>
      </c>
      <c r="AJ19" s="4">
        <v>100</v>
      </c>
      <c r="AK19" s="6"/>
      <c r="AL19" s="3" t="s">
        <v>10</v>
      </c>
      <c r="AM19" s="6"/>
      <c r="AN19" s="3" t="s">
        <v>10</v>
      </c>
      <c r="AO19" s="5">
        <f>'бат#'!AD13</f>
        <v>0</v>
      </c>
      <c r="AP19" s="5">
        <f>'бат#'!AE13</f>
        <v>0</v>
      </c>
      <c r="AQ19" s="8" t="s">
        <v>10</v>
      </c>
    </row>
    <row r="20" spans="1:43" ht="13.5">
      <c r="A20" s="10" t="s">
        <v>70</v>
      </c>
      <c r="B20" s="4" t="s">
        <v>71</v>
      </c>
      <c r="C20" s="4" t="s">
        <v>72</v>
      </c>
      <c r="D20" s="6"/>
      <c r="E20" s="3" t="s">
        <v>10</v>
      </c>
      <c r="F20" s="6"/>
      <c r="G20" s="3" t="s">
        <v>10</v>
      </c>
      <c r="H20" s="5">
        <f>'бат#'!AF14</f>
        <v>0</v>
      </c>
      <c r="I20" s="5">
        <f>'бат#'!AG14</f>
        <v>0</v>
      </c>
      <c r="J20" s="8" t="s">
        <v>10</v>
      </c>
      <c r="L20" s="10" t="s">
        <v>70</v>
      </c>
      <c r="M20" s="4" t="s">
        <v>71</v>
      </c>
      <c r="N20" s="4" t="s">
        <v>72</v>
      </c>
      <c r="O20" s="6"/>
      <c r="P20" s="3" t="s">
        <v>10</v>
      </c>
      <c r="Q20" s="6"/>
      <c r="R20" s="3" t="s">
        <v>10</v>
      </c>
      <c r="S20" s="5">
        <f>'бат#'!L14</f>
        <v>0</v>
      </c>
      <c r="T20" s="5">
        <f>'бат#'!M14</f>
        <v>0</v>
      </c>
      <c r="U20" s="8" t="s">
        <v>10</v>
      </c>
      <c r="W20" s="10" t="s">
        <v>70</v>
      </c>
      <c r="X20" s="4" t="s">
        <v>71</v>
      </c>
      <c r="Y20" s="4" t="s">
        <v>72</v>
      </c>
      <c r="Z20" s="6"/>
      <c r="AA20" s="3" t="s">
        <v>10</v>
      </c>
      <c r="AB20" s="6"/>
      <c r="AC20" s="3" t="s">
        <v>10</v>
      </c>
      <c r="AD20" s="5">
        <f>'бат#'!AB14</f>
        <v>0</v>
      </c>
      <c r="AE20" s="5">
        <f>'бат#'!AC14</f>
        <v>0</v>
      </c>
      <c r="AF20" s="8" t="s">
        <v>10</v>
      </c>
      <c r="AH20" s="10" t="s">
        <v>70</v>
      </c>
      <c r="AI20" s="4" t="s">
        <v>71</v>
      </c>
      <c r="AJ20" s="4" t="s">
        <v>72</v>
      </c>
      <c r="AK20" s="6"/>
      <c r="AL20" s="3" t="s">
        <v>10</v>
      </c>
      <c r="AM20" s="6"/>
      <c r="AN20" s="3" t="s">
        <v>10</v>
      </c>
      <c r="AO20" s="5">
        <f>'бат#'!AD14</f>
        <v>0</v>
      </c>
      <c r="AP20" s="5">
        <f>'бат#'!AE14</f>
        <v>0</v>
      </c>
      <c r="AQ20" s="8" t="s">
        <v>10</v>
      </c>
    </row>
    <row r="21" spans="1:43" ht="13.5">
      <c r="A21" s="10" t="s">
        <v>21</v>
      </c>
      <c r="B21" s="4">
        <v>1120</v>
      </c>
      <c r="C21" s="4" t="s">
        <v>73</v>
      </c>
      <c r="D21" s="6"/>
      <c r="E21" s="3" t="s">
        <v>10</v>
      </c>
      <c r="F21" s="6"/>
      <c r="G21" s="3" t="s">
        <v>10</v>
      </c>
      <c r="H21" s="5">
        <f>'бат#'!AF15</f>
        <v>0</v>
      </c>
      <c r="I21" s="5">
        <f>'бат#'!AG15</f>
        <v>0</v>
      </c>
      <c r="J21" s="8" t="s">
        <v>10</v>
      </c>
      <c r="L21" s="10" t="s">
        <v>21</v>
      </c>
      <c r="M21" s="4">
        <v>1120</v>
      </c>
      <c r="N21" s="4" t="s">
        <v>73</v>
      </c>
      <c r="O21" s="6"/>
      <c r="P21" s="3" t="s">
        <v>10</v>
      </c>
      <c r="Q21" s="6"/>
      <c r="R21" s="3" t="s">
        <v>10</v>
      </c>
      <c r="S21" s="5">
        <f>'бат#'!L15</f>
        <v>0</v>
      </c>
      <c r="T21" s="5">
        <f>'бат#'!M15</f>
        <v>0</v>
      </c>
      <c r="U21" s="8" t="s">
        <v>10</v>
      </c>
      <c r="W21" s="10" t="s">
        <v>21</v>
      </c>
      <c r="X21" s="4">
        <v>1120</v>
      </c>
      <c r="Y21" s="4" t="s">
        <v>73</v>
      </c>
      <c r="Z21" s="6"/>
      <c r="AA21" s="3" t="s">
        <v>10</v>
      </c>
      <c r="AB21" s="6"/>
      <c r="AC21" s="3" t="s">
        <v>10</v>
      </c>
      <c r="AD21" s="5">
        <f>'бат#'!AB15</f>
        <v>0</v>
      </c>
      <c r="AE21" s="5">
        <f>'бат#'!AC15</f>
        <v>0</v>
      </c>
      <c r="AF21" s="8" t="s">
        <v>10</v>
      </c>
      <c r="AH21" s="10" t="s">
        <v>21</v>
      </c>
      <c r="AI21" s="4">
        <v>1120</v>
      </c>
      <c r="AJ21" s="4" t="s">
        <v>73</v>
      </c>
      <c r="AK21" s="6"/>
      <c r="AL21" s="3" t="s">
        <v>10</v>
      </c>
      <c r="AM21" s="6"/>
      <c r="AN21" s="3" t="s">
        <v>10</v>
      </c>
      <c r="AO21" s="5">
        <f>'бат#'!AD15</f>
        <v>0</v>
      </c>
      <c r="AP21" s="5">
        <f>'бат#'!AE15</f>
        <v>0</v>
      </c>
      <c r="AQ21" s="8" t="s">
        <v>10</v>
      </c>
    </row>
    <row r="22" spans="1:43" ht="25.5" customHeight="1">
      <c r="A22" s="11" t="s">
        <v>25</v>
      </c>
      <c r="B22" s="7">
        <v>1130</v>
      </c>
      <c r="C22" s="7" t="s">
        <v>74</v>
      </c>
      <c r="D22" s="6">
        <v>2073888</v>
      </c>
      <c r="E22" s="3" t="s">
        <v>10</v>
      </c>
      <c r="F22" s="6"/>
      <c r="G22" s="3" t="s">
        <v>10</v>
      </c>
      <c r="H22" s="5" t="e">
        <f>'бат#'!AF16</f>
        <v>#VALUE!</v>
      </c>
      <c r="I22" s="5">
        <f>'бат#'!AG16</f>
        <v>28694</v>
      </c>
      <c r="J22" s="8" t="s">
        <v>10</v>
      </c>
      <c r="L22" s="11" t="s">
        <v>25</v>
      </c>
      <c r="M22" s="7">
        <v>1130</v>
      </c>
      <c r="N22" s="7" t="s">
        <v>74</v>
      </c>
      <c r="O22" s="6">
        <v>1424400</v>
      </c>
      <c r="P22" s="3" t="s">
        <v>10</v>
      </c>
      <c r="Q22" s="6"/>
      <c r="R22" s="3" t="s">
        <v>10</v>
      </c>
      <c r="S22" s="5">
        <f>'бат#'!L16</f>
        <v>1159259</v>
      </c>
      <c r="T22" s="5">
        <f>'бат#'!M16</f>
        <v>0</v>
      </c>
      <c r="U22" s="8" t="s">
        <v>10</v>
      </c>
      <c r="W22" s="11" t="s">
        <v>25</v>
      </c>
      <c r="X22" s="7">
        <v>1130</v>
      </c>
      <c r="Y22" s="7" t="s">
        <v>74</v>
      </c>
      <c r="Z22" s="6">
        <v>610788</v>
      </c>
      <c r="AA22" s="3" t="s">
        <v>10</v>
      </c>
      <c r="AB22" s="6"/>
      <c r="AC22" s="3" t="s">
        <v>10</v>
      </c>
      <c r="AD22" s="5">
        <f>'бат#'!AB16</f>
        <v>610330</v>
      </c>
      <c r="AE22" s="5">
        <f>'бат#'!AC16</f>
        <v>28694</v>
      </c>
      <c r="AF22" s="8" t="s">
        <v>10</v>
      </c>
      <c r="AH22" s="11" t="s">
        <v>25</v>
      </c>
      <c r="AI22" s="7">
        <v>1130</v>
      </c>
      <c r="AJ22" s="7" t="s">
        <v>74</v>
      </c>
      <c r="AK22" s="6">
        <v>38700</v>
      </c>
      <c r="AL22" s="3" t="s">
        <v>10</v>
      </c>
      <c r="AM22" s="6"/>
      <c r="AN22" s="3" t="s">
        <v>10</v>
      </c>
      <c r="AO22" s="5">
        <f>'бат#'!AD16</f>
        <v>13750</v>
      </c>
      <c r="AP22" s="5">
        <f>'бат#'!AE16</f>
        <v>0</v>
      </c>
      <c r="AQ22" s="8" t="s">
        <v>10</v>
      </c>
    </row>
    <row r="23" spans="1:43" ht="13.5">
      <c r="A23" s="10" t="s">
        <v>26</v>
      </c>
      <c r="B23" s="4">
        <v>1131</v>
      </c>
      <c r="C23" s="4">
        <v>150</v>
      </c>
      <c r="D23" s="6"/>
      <c r="E23" s="3" t="s">
        <v>10</v>
      </c>
      <c r="F23" s="6"/>
      <c r="G23" s="3" t="s">
        <v>10</v>
      </c>
      <c r="H23" s="5">
        <f>'бат#'!AF17</f>
        <v>0</v>
      </c>
      <c r="I23" s="5">
        <f>'бат#'!AG17</f>
        <v>0</v>
      </c>
      <c r="J23" s="8" t="s">
        <v>10</v>
      </c>
      <c r="L23" s="10" t="s">
        <v>26</v>
      </c>
      <c r="M23" s="4">
        <v>1131</v>
      </c>
      <c r="N23" s="4">
        <v>150</v>
      </c>
      <c r="O23" s="6"/>
      <c r="P23" s="3" t="s">
        <v>10</v>
      </c>
      <c r="Q23" s="6"/>
      <c r="R23" s="3" t="s">
        <v>10</v>
      </c>
      <c r="S23" s="5">
        <f>'бат#'!L17</f>
        <v>0</v>
      </c>
      <c r="T23" s="5">
        <f>'бат#'!M17</f>
        <v>0</v>
      </c>
      <c r="U23" s="8" t="s">
        <v>10</v>
      </c>
      <c r="W23" s="10" t="s">
        <v>26</v>
      </c>
      <c r="X23" s="4">
        <v>1131</v>
      </c>
      <c r="Y23" s="4">
        <v>150</v>
      </c>
      <c r="Z23" s="6"/>
      <c r="AA23" s="3" t="s">
        <v>10</v>
      </c>
      <c r="AB23" s="6"/>
      <c r="AC23" s="3" t="s">
        <v>10</v>
      </c>
      <c r="AD23" s="5">
        <f>'бат#'!AB17</f>
        <v>0</v>
      </c>
      <c r="AE23" s="5">
        <f>'бат#'!AC17</f>
        <v>0</v>
      </c>
      <c r="AF23" s="8" t="s">
        <v>10</v>
      </c>
      <c r="AH23" s="10" t="s">
        <v>26</v>
      </c>
      <c r="AI23" s="4">
        <v>1131</v>
      </c>
      <c r="AJ23" s="4">
        <v>150</v>
      </c>
      <c r="AK23" s="6"/>
      <c r="AL23" s="3" t="s">
        <v>10</v>
      </c>
      <c r="AM23" s="6"/>
      <c r="AN23" s="3" t="s">
        <v>10</v>
      </c>
      <c r="AO23" s="5">
        <f>'бат#'!AD17</f>
        <v>0</v>
      </c>
      <c r="AP23" s="5">
        <f>'бат#'!AE17</f>
        <v>0</v>
      </c>
      <c r="AQ23" s="8" t="s">
        <v>10</v>
      </c>
    </row>
    <row r="24" spans="1:43" ht="13.5">
      <c r="A24" s="10" t="s">
        <v>27</v>
      </c>
      <c r="B24" s="4">
        <v>1132</v>
      </c>
      <c r="C24" s="4">
        <v>160</v>
      </c>
      <c r="D24" s="6"/>
      <c r="E24" s="3" t="s">
        <v>10</v>
      </c>
      <c r="F24" s="6"/>
      <c r="G24" s="3" t="s">
        <v>10</v>
      </c>
      <c r="H24" s="5" t="e">
        <f>'бат#'!AF18</f>
        <v>#VALUE!</v>
      </c>
      <c r="I24" s="5">
        <f>'бат#'!AG18</f>
        <v>0</v>
      </c>
      <c r="J24" s="8" t="s">
        <v>10</v>
      </c>
      <c r="L24" s="10" t="s">
        <v>27</v>
      </c>
      <c r="M24" s="4">
        <v>1132</v>
      </c>
      <c r="N24" s="4">
        <v>160</v>
      </c>
      <c r="O24" s="6"/>
      <c r="P24" s="3" t="s">
        <v>10</v>
      </c>
      <c r="Q24" s="6"/>
      <c r="R24" s="3" t="s">
        <v>10</v>
      </c>
      <c r="S24" s="5" t="e">
        <f>'бат#'!L18</f>
        <v>#VALUE!</v>
      </c>
      <c r="T24" s="5">
        <f>'бат#'!M18</f>
        <v>0</v>
      </c>
      <c r="U24" s="8" t="s">
        <v>10</v>
      </c>
      <c r="W24" s="10" t="s">
        <v>27</v>
      </c>
      <c r="X24" s="4">
        <v>1132</v>
      </c>
      <c r="Y24" s="4">
        <v>160</v>
      </c>
      <c r="Z24" s="6"/>
      <c r="AA24" s="3" t="s">
        <v>10</v>
      </c>
      <c r="AB24" s="6"/>
      <c r="AC24" s="3" t="s">
        <v>10</v>
      </c>
      <c r="AD24" s="5">
        <f>'бат#'!AB18</f>
        <v>0</v>
      </c>
      <c r="AE24" s="5">
        <f>'бат#'!AC18</f>
        <v>0</v>
      </c>
      <c r="AF24" s="8" t="s">
        <v>10</v>
      </c>
      <c r="AH24" s="10" t="s">
        <v>27</v>
      </c>
      <c r="AI24" s="4">
        <v>1132</v>
      </c>
      <c r="AJ24" s="4">
        <v>160</v>
      </c>
      <c r="AK24" s="6"/>
      <c r="AL24" s="3" t="s">
        <v>10</v>
      </c>
      <c r="AM24" s="6"/>
      <c r="AN24" s="3" t="s">
        <v>10</v>
      </c>
      <c r="AO24" s="5">
        <f>'бат#'!AD18</f>
        <v>0</v>
      </c>
      <c r="AP24" s="5">
        <f>'бат#'!AE18</f>
        <v>0</v>
      </c>
      <c r="AQ24" s="8" t="s">
        <v>10</v>
      </c>
    </row>
    <row r="25" spans="1:43" ht="13.5">
      <c r="A25" s="10" t="s">
        <v>28</v>
      </c>
      <c r="B25" s="4">
        <v>1133</v>
      </c>
      <c r="C25" s="4">
        <v>170</v>
      </c>
      <c r="D25" s="6">
        <v>2073888</v>
      </c>
      <c r="E25" s="3" t="s">
        <v>10</v>
      </c>
      <c r="F25" s="6"/>
      <c r="G25" s="3" t="s">
        <v>10</v>
      </c>
      <c r="H25" s="5">
        <f>'бат#'!AF19</f>
        <v>1783339</v>
      </c>
      <c r="I25" s="5">
        <f>'бат#'!AG19</f>
        <v>28694</v>
      </c>
      <c r="J25" s="8" t="s">
        <v>10</v>
      </c>
      <c r="L25" s="10" t="s">
        <v>28</v>
      </c>
      <c r="M25" s="4">
        <v>1133</v>
      </c>
      <c r="N25" s="4">
        <v>170</v>
      </c>
      <c r="O25" s="6">
        <v>1424400</v>
      </c>
      <c r="P25" s="3" t="s">
        <v>10</v>
      </c>
      <c r="Q25" s="6"/>
      <c r="R25" s="3" t="s">
        <v>10</v>
      </c>
      <c r="S25" s="5">
        <f>'бат#'!L19</f>
        <v>1159259</v>
      </c>
      <c r="T25" s="5">
        <f>'бат#'!M19</f>
        <v>0</v>
      </c>
      <c r="U25" s="8" t="s">
        <v>10</v>
      </c>
      <c r="W25" s="10" t="s">
        <v>28</v>
      </c>
      <c r="X25" s="4">
        <v>1133</v>
      </c>
      <c r="Y25" s="4">
        <v>170</v>
      </c>
      <c r="Z25" s="6">
        <v>610788</v>
      </c>
      <c r="AA25" s="3" t="s">
        <v>10</v>
      </c>
      <c r="AB25" s="6"/>
      <c r="AC25" s="3" t="s">
        <v>10</v>
      </c>
      <c r="AD25" s="5">
        <f>'бат#'!AB19</f>
        <v>610330</v>
      </c>
      <c r="AE25" s="5">
        <f>'бат#'!AC19</f>
        <v>28694</v>
      </c>
      <c r="AF25" s="8" t="s">
        <v>10</v>
      </c>
      <c r="AH25" s="10" t="s">
        <v>28</v>
      </c>
      <c r="AI25" s="4">
        <v>1133</v>
      </c>
      <c r="AJ25" s="4">
        <v>170</v>
      </c>
      <c r="AK25" s="6">
        <v>38700</v>
      </c>
      <c r="AL25" s="3" t="s">
        <v>10</v>
      </c>
      <c r="AM25" s="6"/>
      <c r="AN25" s="3" t="s">
        <v>10</v>
      </c>
      <c r="AO25" s="5">
        <f>'бат#'!AD19</f>
        <v>13750</v>
      </c>
      <c r="AP25" s="5">
        <f>'бат#'!AE19</f>
        <v>0</v>
      </c>
      <c r="AQ25" s="8" t="s">
        <v>10</v>
      </c>
    </row>
    <row r="26" spans="1:43" ht="13.5">
      <c r="A26" s="10" t="s">
        <v>29</v>
      </c>
      <c r="B26" s="4">
        <v>1134</v>
      </c>
      <c r="C26" s="4">
        <v>180</v>
      </c>
      <c r="D26" s="6"/>
      <c r="E26" s="3" t="s">
        <v>10</v>
      </c>
      <c r="F26" s="6"/>
      <c r="G26" s="3" t="s">
        <v>10</v>
      </c>
      <c r="H26" s="5">
        <f>'бат#'!AF20</f>
        <v>0</v>
      </c>
      <c r="I26" s="5">
        <f>'бат#'!AG20</f>
        <v>0</v>
      </c>
      <c r="J26" s="8" t="s">
        <v>10</v>
      </c>
      <c r="L26" s="10" t="s">
        <v>29</v>
      </c>
      <c r="M26" s="4">
        <v>1134</v>
      </c>
      <c r="N26" s="4">
        <v>180</v>
      </c>
      <c r="O26" s="6"/>
      <c r="P26" s="3" t="s">
        <v>10</v>
      </c>
      <c r="Q26" s="6"/>
      <c r="R26" s="3" t="s">
        <v>10</v>
      </c>
      <c r="S26" s="5">
        <f>'бат#'!L20</f>
        <v>0</v>
      </c>
      <c r="T26" s="5">
        <f>'бат#'!M20</f>
        <v>0</v>
      </c>
      <c r="U26" s="8" t="s">
        <v>10</v>
      </c>
      <c r="W26" s="10" t="s">
        <v>29</v>
      </c>
      <c r="X26" s="4">
        <v>1134</v>
      </c>
      <c r="Y26" s="4">
        <v>180</v>
      </c>
      <c r="Z26" s="6"/>
      <c r="AA26" s="3" t="s">
        <v>10</v>
      </c>
      <c r="AB26" s="6"/>
      <c r="AC26" s="3" t="s">
        <v>10</v>
      </c>
      <c r="AD26" s="5">
        <f>'бат#'!AB20</f>
        <v>0</v>
      </c>
      <c r="AE26" s="5">
        <f>'бат#'!AC20</f>
        <v>0</v>
      </c>
      <c r="AF26" s="8" t="s">
        <v>10</v>
      </c>
      <c r="AH26" s="10" t="s">
        <v>29</v>
      </c>
      <c r="AI26" s="4">
        <v>1134</v>
      </c>
      <c r="AJ26" s="4">
        <v>180</v>
      </c>
      <c r="AK26" s="6"/>
      <c r="AL26" s="3" t="s">
        <v>10</v>
      </c>
      <c r="AM26" s="6"/>
      <c r="AN26" s="3" t="s">
        <v>10</v>
      </c>
      <c r="AO26" s="5">
        <f>'бат#'!AD20</f>
        <v>0</v>
      </c>
      <c r="AP26" s="5">
        <f>'бат#'!AE20</f>
        <v>0</v>
      </c>
      <c r="AQ26" s="8" t="s">
        <v>10</v>
      </c>
    </row>
    <row r="27" spans="1:43" ht="13.5">
      <c r="A27" s="10" t="s">
        <v>30</v>
      </c>
      <c r="B27" s="4">
        <v>1135</v>
      </c>
      <c r="C27" s="4">
        <v>190</v>
      </c>
      <c r="D27" s="6"/>
      <c r="E27" s="3" t="s">
        <v>10</v>
      </c>
      <c r="F27" s="6"/>
      <c r="G27" s="3" t="s">
        <v>10</v>
      </c>
      <c r="H27" s="5">
        <f>'бат#'!AF21</f>
        <v>0</v>
      </c>
      <c r="I27" s="5">
        <f>'бат#'!AG21</f>
        <v>0</v>
      </c>
      <c r="J27" s="8" t="s">
        <v>10</v>
      </c>
      <c r="L27" s="10" t="s">
        <v>30</v>
      </c>
      <c r="M27" s="4">
        <v>1135</v>
      </c>
      <c r="N27" s="4">
        <v>190</v>
      </c>
      <c r="O27" s="6"/>
      <c r="P27" s="3" t="s">
        <v>10</v>
      </c>
      <c r="Q27" s="6"/>
      <c r="R27" s="3" t="s">
        <v>10</v>
      </c>
      <c r="S27" s="5">
        <f>'бат#'!L21</f>
        <v>0</v>
      </c>
      <c r="T27" s="5">
        <f>'бат#'!M21</f>
        <v>0</v>
      </c>
      <c r="U27" s="8" t="s">
        <v>10</v>
      </c>
      <c r="W27" s="10" t="s">
        <v>30</v>
      </c>
      <c r="X27" s="4">
        <v>1135</v>
      </c>
      <c r="Y27" s="4">
        <v>190</v>
      </c>
      <c r="Z27" s="6"/>
      <c r="AA27" s="3" t="s">
        <v>10</v>
      </c>
      <c r="AB27" s="6"/>
      <c r="AC27" s="3" t="s">
        <v>10</v>
      </c>
      <c r="AD27" s="5">
        <f>'бат#'!AB21</f>
        <v>0</v>
      </c>
      <c r="AE27" s="5">
        <f>'бат#'!AC21</f>
        <v>0</v>
      </c>
      <c r="AF27" s="8" t="s">
        <v>10</v>
      </c>
      <c r="AH27" s="10" t="s">
        <v>30</v>
      </c>
      <c r="AI27" s="4">
        <v>1135</v>
      </c>
      <c r="AJ27" s="4">
        <v>190</v>
      </c>
      <c r="AK27" s="6"/>
      <c r="AL27" s="3" t="s">
        <v>10</v>
      </c>
      <c r="AM27" s="6"/>
      <c r="AN27" s="3" t="s">
        <v>10</v>
      </c>
      <c r="AO27" s="5">
        <f>'бат#'!AD21</f>
        <v>0</v>
      </c>
      <c r="AP27" s="5">
        <f>'бат#'!AE21</f>
        <v>0</v>
      </c>
      <c r="AQ27" s="8" t="s">
        <v>10</v>
      </c>
    </row>
    <row r="28" spans="1:43" ht="13.5">
      <c r="A28" s="10" t="s">
        <v>31</v>
      </c>
      <c r="B28" s="4">
        <v>1136</v>
      </c>
      <c r="C28" s="4">
        <v>200</v>
      </c>
      <c r="D28" s="6"/>
      <c r="E28" s="3" t="s">
        <v>10</v>
      </c>
      <c r="F28" s="6"/>
      <c r="G28" s="3" t="s">
        <v>10</v>
      </c>
      <c r="H28" s="5">
        <f>'бат#'!AF22</f>
        <v>0</v>
      </c>
      <c r="I28" s="5">
        <f>'бат#'!AG22</f>
        <v>0</v>
      </c>
      <c r="J28" s="8" t="s">
        <v>10</v>
      </c>
      <c r="L28" s="10" t="s">
        <v>31</v>
      </c>
      <c r="M28" s="4">
        <v>1136</v>
      </c>
      <c r="N28" s="4">
        <v>200</v>
      </c>
      <c r="O28" s="6"/>
      <c r="P28" s="3" t="s">
        <v>10</v>
      </c>
      <c r="Q28" s="6"/>
      <c r="R28" s="3" t="s">
        <v>10</v>
      </c>
      <c r="S28" s="5">
        <f>'бат#'!L22</f>
        <v>0</v>
      </c>
      <c r="T28" s="5">
        <f>'бат#'!M22</f>
        <v>0</v>
      </c>
      <c r="U28" s="8" t="s">
        <v>10</v>
      </c>
      <c r="W28" s="10" t="s">
        <v>31</v>
      </c>
      <c r="X28" s="4">
        <v>1136</v>
      </c>
      <c r="Y28" s="4">
        <v>200</v>
      </c>
      <c r="Z28" s="6"/>
      <c r="AA28" s="3" t="s">
        <v>10</v>
      </c>
      <c r="AB28" s="6"/>
      <c r="AC28" s="3" t="s">
        <v>10</v>
      </c>
      <c r="AD28" s="5">
        <f>'бат#'!AB22</f>
        <v>0</v>
      </c>
      <c r="AE28" s="5">
        <f>'бат#'!AC22</f>
        <v>0</v>
      </c>
      <c r="AF28" s="8" t="s">
        <v>10</v>
      </c>
      <c r="AH28" s="10" t="s">
        <v>31</v>
      </c>
      <c r="AI28" s="4">
        <v>1136</v>
      </c>
      <c r="AJ28" s="4">
        <v>200</v>
      </c>
      <c r="AK28" s="6"/>
      <c r="AL28" s="3" t="s">
        <v>10</v>
      </c>
      <c r="AM28" s="6"/>
      <c r="AN28" s="3" t="s">
        <v>10</v>
      </c>
      <c r="AO28" s="5">
        <f>'бат#'!AD22</f>
        <v>0</v>
      </c>
      <c r="AP28" s="5">
        <f>'бат#'!AE22</f>
        <v>0</v>
      </c>
      <c r="AQ28" s="8" t="s">
        <v>10</v>
      </c>
    </row>
    <row r="29" spans="1:43" ht="13.5">
      <c r="A29" s="10" t="s">
        <v>32</v>
      </c>
      <c r="B29" s="4">
        <v>1137</v>
      </c>
      <c r="C29" s="4">
        <v>210</v>
      </c>
      <c r="D29" s="6"/>
      <c r="E29" s="3" t="s">
        <v>10</v>
      </c>
      <c r="F29" s="6"/>
      <c r="G29" s="3" t="s">
        <v>10</v>
      </c>
      <c r="H29" s="5">
        <f>'бат#'!AF23</f>
        <v>0</v>
      </c>
      <c r="I29" s="5">
        <f>'бат#'!AG23</f>
        <v>0</v>
      </c>
      <c r="J29" s="8" t="s">
        <v>10</v>
      </c>
      <c r="L29" s="10" t="s">
        <v>32</v>
      </c>
      <c r="M29" s="4">
        <v>1137</v>
      </c>
      <c r="N29" s="4">
        <v>210</v>
      </c>
      <c r="O29" s="6"/>
      <c r="P29" s="3" t="s">
        <v>10</v>
      </c>
      <c r="Q29" s="6"/>
      <c r="R29" s="3" t="s">
        <v>10</v>
      </c>
      <c r="S29" s="5">
        <f>'бат#'!L23</f>
        <v>0</v>
      </c>
      <c r="T29" s="5">
        <f>'бат#'!M23</f>
        <v>0</v>
      </c>
      <c r="U29" s="8" t="s">
        <v>10</v>
      </c>
      <c r="W29" s="10" t="s">
        <v>32</v>
      </c>
      <c r="X29" s="4">
        <v>1137</v>
      </c>
      <c r="Y29" s="4">
        <v>210</v>
      </c>
      <c r="Z29" s="6"/>
      <c r="AA29" s="3" t="s">
        <v>10</v>
      </c>
      <c r="AB29" s="6"/>
      <c r="AC29" s="3" t="s">
        <v>10</v>
      </c>
      <c r="AD29" s="5">
        <f>'бат#'!AB23</f>
        <v>0</v>
      </c>
      <c r="AE29" s="5">
        <f>'бат#'!AC23</f>
        <v>0</v>
      </c>
      <c r="AF29" s="8" t="s">
        <v>10</v>
      </c>
      <c r="AH29" s="10" t="s">
        <v>32</v>
      </c>
      <c r="AI29" s="4">
        <v>1137</v>
      </c>
      <c r="AJ29" s="4">
        <v>210</v>
      </c>
      <c r="AK29" s="6"/>
      <c r="AL29" s="3" t="s">
        <v>10</v>
      </c>
      <c r="AM29" s="6"/>
      <c r="AN29" s="3" t="s">
        <v>10</v>
      </c>
      <c r="AO29" s="5">
        <f>'бат#'!AD23</f>
        <v>0</v>
      </c>
      <c r="AP29" s="5">
        <f>'бат#'!AE23</f>
        <v>0</v>
      </c>
      <c r="AQ29" s="8" t="s">
        <v>10</v>
      </c>
    </row>
    <row r="30" spans="1:43" ht="13.5">
      <c r="A30" s="10" t="s">
        <v>33</v>
      </c>
      <c r="B30" s="4">
        <v>1138</v>
      </c>
      <c r="C30" s="4">
        <v>220</v>
      </c>
      <c r="D30" s="6"/>
      <c r="E30" s="3" t="s">
        <v>10</v>
      </c>
      <c r="F30" s="6"/>
      <c r="G30" s="3" t="s">
        <v>10</v>
      </c>
      <c r="H30" s="5">
        <f>'бат#'!AF24</f>
        <v>0</v>
      </c>
      <c r="I30" s="5">
        <f>'бат#'!AG24</f>
        <v>0</v>
      </c>
      <c r="J30" s="8" t="s">
        <v>10</v>
      </c>
      <c r="L30" s="10" t="s">
        <v>33</v>
      </c>
      <c r="M30" s="4">
        <v>1138</v>
      </c>
      <c r="N30" s="4">
        <v>220</v>
      </c>
      <c r="O30" s="6"/>
      <c r="P30" s="3" t="s">
        <v>10</v>
      </c>
      <c r="Q30" s="6"/>
      <c r="R30" s="3" t="s">
        <v>10</v>
      </c>
      <c r="S30" s="5">
        <f>'бат#'!L24</f>
        <v>0</v>
      </c>
      <c r="T30" s="5">
        <f>'бат#'!M24</f>
        <v>0</v>
      </c>
      <c r="U30" s="8" t="s">
        <v>10</v>
      </c>
      <c r="W30" s="10" t="s">
        <v>33</v>
      </c>
      <c r="X30" s="4">
        <v>1138</v>
      </c>
      <c r="Y30" s="4">
        <v>220</v>
      </c>
      <c r="Z30" s="6"/>
      <c r="AA30" s="3" t="s">
        <v>10</v>
      </c>
      <c r="AB30" s="6"/>
      <c r="AC30" s="3" t="s">
        <v>10</v>
      </c>
      <c r="AD30" s="5">
        <f>'бат#'!AB24</f>
        <v>0</v>
      </c>
      <c r="AE30" s="5">
        <f>'бат#'!AC24</f>
        <v>0</v>
      </c>
      <c r="AF30" s="8" t="s">
        <v>10</v>
      </c>
      <c r="AH30" s="10" t="s">
        <v>33</v>
      </c>
      <c r="AI30" s="4">
        <v>1138</v>
      </c>
      <c r="AJ30" s="4">
        <v>220</v>
      </c>
      <c r="AK30" s="6"/>
      <c r="AL30" s="3" t="s">
        <v>10</v>
      </c>
      <c r="AM30" s="6"/>
      <c r="AN30" s="3" t="s">
        <v>10</v>
      </c>
      <c r="AO30" s="5">
        <f>'бат#'!AD24</f>
        <v>0</v>
      </c>
      <c r="AP30" s="5">
        <f>'бат#'!AE24</f>
        <v>0</v>
      </c>
      <c r="AQ30" s="8" t="s">
        <v>10</v>
      </c>
    </row>
    <row r="31" spans="1:43" ht="13.5">
      <c r="A31" s="10" t="s">
        <v>34</v>
      </c>
      <c r="B31" s="4">
        <v>1139</v>
      </c>
      <c r="C31" s="4">
        <v>230</v>
      </c>
      <c r="D31" s="6"/>
      <c r="E31" s="3" t="s">
        <v>10</v>
      </c>
      <c r="F31" s="6"/>
      <c r="G31" s="3" t="s">
        <v>10</v>
      </c>
      <c r="H31" s="5">
        <f>'бат#'!AF25</f>
        <v>0</v>
      </c>
      <c r="I31" s="5">
        <f>'бат#'!AG25</f>
        <v>0</v>
      </c>
      <c r="J31" s="8" t="s">
        <v>10</v>
      </c>
      <c r="L31" s="10" t="s">
        <v>34</v>
      </c>
      <c r="M31" s="4">
        <v>1139</v>
      </c>
      <c r="N31" s="4">
        <v>230</v>
      </c>
      <c r="O31" s="6"/>
      <c r="P31" s="3" t="s">
        <v>10</v>
      </c>
      <c r="Q31" s="6"/>
      <c r="R31" s="3" t="s">
        <v>10</v>
      </c>
      <c r="S31" s="5">
        <f>'бат#'!L25</f>
        <v>0</v>
      </c>
      <c r="T31" s="5">
        <f>'бат#'!M25</f>
        <v>0</v>
      </c>
      <c r="U31" s="8" t="s">
        <v>10</v>
      </c>
      <c r="W31" s="10" t="s">
        <v>34</v>
      </c>
      <c r="X31" s="4">
        <v>1139</v>
      </c>
      <c r="Y31" s="4">
        <v>230</v>
      </c>
      <c r="Z31" s="6"/>
      <c r="AA31" s="3" t="s">
        <v>10</v>
      </c>
      <c r="AB31" s="6"/>
      <c r="AC31" s="3" t="s">
        <v>10</v>
      </c>
      <c r="AD31" s="5">
        <f>'бат#'!AB25</f>
        <v>0</v>
      </c>
      <c r="AE31" s="5">
        <f>'бат#'!AC25</f>
        <v>0</v>
      </c>
      <c r="AF31" s="8" t="s">
        <v>10</v>
      </c>
      <c r="AH31" s="10" t="s">
        <v>34</v>
      </c>
      <c r="AI31" s="4">
        <v>1139</v>
      </c>
      <c r="AJ31" s="4">
        <v>230</v>
      </c>
      <c r="AK31" s="6"/>
      <c r="AL31" s="3" t="s">
        <v>10</v>
      </c>
      <c r="AM31" s="6"/>
      <c r="AN31" s="3" t="s">
        <v>10</v>
      </c>
      <c r="AO31" s="5">
        <f>'бат#'!AD25</f>
        <v>0</v>
      </c>
      <c r="AP31" s="5">
        <f>'бат#'!AE25</f>
        <v>0</v>
      </c>
      <c r="AQ31" s="8" t="s">
        <v>10</v>
      </c>
    </row>
    <row r="32" spans="1:43" ht="13.5">
      <c r="A32" s="10" t="s">
        <v>35</v>
      </c>
      <c r="B32" s="4">
        <v>1140</v>
      </c>
      <c r="C32" s="4">
        <v>240</v>
      </c>
      <c r="D32" s="6"/>
      <c r="E32" s="3" t="s">
        <v>10</v>
      </c>
      <c r="F32" s="6"/>
      <c r="G32" s="3" t="s">
        <v>10</v>
      </c>
      <c r="H32" s="5">
        <f>'бат#'!AF26</f>
        <v>0</v>
      </c>
      <c r="I32" s="5">
        <f>'бат#'!AG26</f>
        <v>0</v>
      </c>
      <c r="J32" s="8" t="s">
        <v>10</v>
      </c>
      <c r="L32" s="10" t="s">
        <v>35</v>
      </c>
      <c r="M32" s="4">
        <v>1140</v>
      </c>
      <c r="N32" s="4">
        <v>240</v>
      </c>
      <c r="O32" s="6"/>
      <c r="P32" s="3" t="s">
        <v>10</v>
      </c>
      <c r="Q32" s="6"/>
      <c r="R32" s="3" t="s">
        <v>10</v>
      </c>
      <c r="S32" s="5">
        <f>'бат#'!L26</f>
        <v>0</v>
      </c>
      <c r="T32" s="5">
        <f>'бат#'!M26</f>
        <v>0</v>
      </c>
      <c r="U32" s="8" t="s">
        <v>10</v>
      </c>
      <c r="W32" s="10" t="s">
        <v>35</v>
      </c>
      <c r="X32" s="4">
        <v>1140</v>
      </c>
      <c r="Y32" s="4">
        <v>240</v>
      </c>
      <c r="Z32" s="6"/>
      <c r="AA32" s="3" t="s">
        <v>10</v>
      </c>
      <c r="AB32" s="6"/>
      <c r="AC32" s="3" t="s">
        <v>10</v>
      </c>
      <c r="AD32" s="5">
        <f>'бат#'!AB26</f>
        <v>0</v>
      </c>
      <c r="AE32" s="5">
        <f>'бат#'!AC26</f>
        <v>0</v>
      </c>
      <c r="AF32" s="8" t="s">
        <v>10</v>
      </c>
      <c r="AH32" s="10" t="s">
        <v>35</v>
      </c>
      <c r="AI32" s="4">
        <v>1140</v>
      </c>
      <c r="AJ32" s="4">
        <v>240</v>
      </c>
      <c r="AK32" s="6"/>
      <c r="AL32" s="3" t="s">
        <v>10</v>
      </c>
      <c r="AM32" s="6"/>
      <c r="AN32" s="3" t="s">
        <v>10</v>
      </c>
      <c r="AO32" s="5">
        <f>'бат#'!AD26</f>
        <v>0</v>
      </c>
      <c r="AP32" s="5">
        <f>'бат#'!AE26</f>
        <v>0</v>
      </c>
      <c r="AQ32" s="8" t="s">
        <v>10</v>
      </c>
    </row>
    <row r="33" spans="1:43" ht="24.75" customHeight="1">
      <c r="A33" s="11" t="s">
        <v>36</v>
      </c>
      <c r="B33" s="4">
        <v>1150</v>
      </c>
      <c r="C33" s="4">
        <v>250</v>
      </c>
      <c r="D33" s="6"/>
      <c r="E33" s="3" t="s">
        <v>10</v>
      </c>
      <c r="F33" s="6"/>
      <c r="G33" s="3" t="s">
        <v>10</v>
      </c>
      <c r="H33" s="5">
        <f>'бат#'!AF27</f>
        <v>0</v>
      </c>
      <c r="I33" s="5">
        <f>'бат#'!AG27</f>
        <v>0</v>
      </c>
      <c r="J33" s="8" t="s">
        <v>10</v>
      </c>
      <c r="L33" s="11" t="s">
        <v>36</v>
      </c>
      <c r="M33" s="4">
        <v>1150</v>
      </c>
      <c r="N33" s="4">
        <v>250</v>
      </c>
      <c r="O33" s="6"/>
      <c r="P33" s="3" t="s">
        <v>10</v>
      </c>
      <c r="Q33" s="6"/>
      <c r="R33" s="3" t="s">
        <v>10</v>
      </c>
      <c r="S33" s="5">
        <f>'бат#'!L27</f>
        <v>0</v>
      </c>
      <c r="T33" s="5">
        <f>'бат#'!M27</f>
        <v>0</v>
      </c>
      <c r="U33" s="8" t="s">
        <v>10</v>
      </c>
      <c r="W33" s="11" t="s">
        <v>36</v>
      </c>
      <c r="X33" s="4">
        <v>1150</v>
      </c>
      <c r="Y33" s="4">
        <v>250</v>
      </c>
      <c r="Z33" s="6"/>
      <c r="AA33" s="3" t="s">
        <v>10</v>
      </c>
      <c r="AB33" s="6"/>
      <c r="AC33" s="3" t="s">
        <v>10</v>
      </c>
      <c r="AD33" s="5">
        <f>'бат#'!AB27</f>
        <v>0</v>
      </c>
      <c r="AE33" s="5">
        <f>'бат#'!AC27</f>
        <v>0</v>
      </c>
      <c r="AF33" s="8" t="s">
        <v>10</v>
      </c>
      <c r="AH33" s="11" t="s">
        <v>36</v>
      </c>
      <c r="AI33" s="4">
        <v>1150</v>
      </c>
      <c r="AJ33" s="4">
        <v>250</v>
      </c>
      <c r="AK33" s="6"/>
      <c r="AL33" s="3" t="s">
        <v>10</v>
      </c>
      <c r="AM33" s="6"/>
      <c r="AN33" s="3" t="s">
        <v>10</v>
      </c>
      <c r="AO33" s="5">
        <f>'бат#'!AD27</f>
        <v>0</v>
      </c>
      <c r="AP33" s="5">
        <f>'бат#'!AE27</f>
        <v>0</v>
      </c>
      <c r="AQ33" s="8" t="s">
        <v>10</v>
      </c>
    </row>
    <row r="34" spans="1:43" ht="13.5">
      <c r="A34" s="10" t="s">
        <v>37</v>
      </c>
      <c r="B34" s="4">
        <v>1160</v>
      </c>
      <c r="C34" s="4">
        <v>260</v>
      </c>
      <c r="D34" s="6"/>
      <c r="E34" s="3" t="s">
        <v>10</v>
      </c>
      <c r="F34" s="6"/>
      <c r="G34" s="3" t="s">
        <v>10</v>
      </c>
      <c r="H34" s="5">
        <f>'бат#'!AF28</f>
        <v>0</v>
      </c>
      <c r="I34" s="5">
        <f>'бат#'!AG28</f>
        <v>0</v>
      </c>
      <c r="J34" s="8" t="s">
        <v>10</v>
      </c>
      <c r="L34" s="10" t="s">
        <v>37</v>
      </c>
      <c r="M34" s="4">
        <v>1160</v>
      </c>
      <c r="N34" s="4">
        <v>260</v>
      </c>
      <c r="O34" s="6"/>
      <c r="P34" s="3" t="s">
        <v>10</v>
      </c>
      <c r="Q34" s="6"/>
      <c r="R34" s="3" t="s">
        <v>10</v>
      </c>
      <c r="S34" s="5">
        <f>'бат#'!L28</f>
        <v>0</v>
      </c>
      <c r="T34" s="5">
        <f>'бат#'!M28</f>
        <v>0</v>
      </c>
      <c r="U34" s="8" t="s">
        <v>10</v>
      </c>
      <c r="W34" s="10" t="s">
        <v>37</v>
      </c>
      <c r="X34" s="4">
        <v>1160</v>
      </c>
      <c r="Y34" s="4">
        <v>260</v>
      </c>
      <c r="Z34" s="6"/>
      <c r="AA34" s="3" t="s">
        <v>10</v>
      </c>
      <c r="AB34" s="6"/>
      <c r="AC34" s="3" t="s">
        <v>10</v>
      </c>
      <c r="AD34" s="5">
        <f>'бат#'!AB28</f>
        <v>0</v>
      </c>
      <c r="AE34" s="5">
        <f>'бат#'!AC28</f>
        <v>0</v>
      </c>
      <c r="AF34" s="8" t="s">
        <v>10</v>
      </c>
      <c r="AH34" s="10" t="s">
        <v>37</v>
      </c>
      <c r="AI34" s="4">
        <v>1160</v>
      </c>
      <c r="AJ34" s="4">
        <v>260</v>
      </c>
      <c r="AK34" s="6"/>
      <c r="AL34" s="3" t="s">
        <v>10</v>
      </c>
      <c r="AM34" s="6"/>
      <c r="AN34" s="3" t="s">
        <v>10</v>
      </c>
      <c r="AO34" s="5">
        <f>'бат#'!AD28</f>
        <v>0</v>
      </c>
      <c r="AP34" s="5">
        <f>'бат#'!AE28</f>
        <v>0</v>
      </c>
      <c r="AQ34" s="8" t="s">
        <v>10</v>
      </c>
    </row>
    <row r="35" spans="1:43" ht="13.5">
      <c r="A35" s="10" t="s">
        <v>38</v>
      </c>
      <c r="B35" s="4">
        <v>1161</v>
      </c>
      <c r="C35" s="4">
        <v>270</v>
      </c>
      <c r="D35" s="6"/>
      <c r="E35" s="3" t="s">
        <v>10</v>
      </c>
      <c r="F35" s="6"/>
      <c r="G35" s="3" t="s">
        <v>10</v>
      </c>
      <c r="H35" s="5">
        <f>'бат#'!AF29</f>
        <v>0</v>
      </c>
      <c r="I35" s="5">
        <f>'бат#'!AG29</f>
        <v>0</v>
      </c>
      <c r="J35" s="8" t="s">
        <v>10</v>
      </c>
      <c r="L35" s="10" t="s">
        <v>38</v>
      </c>
      <c r="M35" s="4">
        <v>1161</v>
      </c>
      <c r="N35" s="4">
        <v>270</v>
      </c>
      <c r="O35" s="6"/>
      <c r="P35" s="3" t="s">
        <v>10</v>
      </c>
      <c r="Q35" s="6"/>
      <c r="R35" s="3" t="s">
        <v>10</v>
      </c>
      <c r="S35" s="5">
        <f>'бат#'!L29</f>
        <v>0</v>
      </c>
      <c r="T35" s="5">
        <f>'бат#'!M29</f>
        <v>0</v>
      </c>
      <c r="U35" s="8" t="s">
        <v>10</v>
      </c>
      <c r="W35" s="10" t="s">
        <v>38</v>
      </c>
      <c r="X35" s="4">
        <v>1161</v>
      </c>
      <c r="Y35" s="4">
        <v>270</v>
      </c>
      <c r="Z35" s="6"/>
      <c r="AA35" s="3" t="s">
        <v>10</v>
      </c>
      <c r="AB35" s="6"/>
      <c r="AC35" s="3" t="s">
        <v>10</v>
      </c>
      <c r="AD35" s="5">
        <f>'бат#'!AB29</f>
        <v>0</v>
      </c>
      <c r="AE35" s="5">
        <f>'бат#'!AC29</f>
        <v>0</v>
      </c>
      <c r="AF35" s="8" t="s">
        <v>10</v>
      </c>
      <c r="AH35" s="10" t="s">
        <v>38</v>
      </c>
      <c r="AI35" s="4">
        <v>1161</v>
      </c>
      <c r="AJ35" s="4">
        <v>270</v>
      </c>
      <c r="AK35" s="6"/>
      <c r="AL35" s="3" t="s">
        <v>10</v>
      </c>
      <c r="AM35" s="6"/>
      <c r="AN35" s="3" t="s">
        <v>10</v>
      </c>
      <c r="AO35" s="5">
        <f>'бат#'!AD29</f>
        <v>0</v>
      </c>
      <c r="AP35" s="5">
        <f>'бат#'!AE29</f>
        <v>0</v>
      </c>
      <c r="AQ35" s="8" t="s">
        <v>10</v>
      </c>
    </row>
    <row r="36" spans="1:43" ht="13.5">
      <c r="A36" s="10" t="s">
        <v>39</v>
      </c>
      <c r="B36" s="4">
        <v>1162</v>
      </c>
      <c r="C36" s="4">
        <v>280</v>
      </c>
      <c r="D36" s="6"/>
      <c r="E36" s="3" t="s">
        <v>10</v>
      </c>
      <c r="F36" s="6"/>
      <c r="G36" s="3" t="s">
        <v>10</v>
      </c>
      <c r="H36" s="5">
        <f>'бат#'!AF30</f>
        <v>0</v>
      </c>
      <c r="I36" s="5">
        <f>'бат#'!AG30</f>
        <v>0</v>
      </c>
      <c r="J36" s="8" t="s">
        <v>10</v>
      </c>
      <c r="L36" s="10" t="s">
        <v>39</v>
      </c>
      <c r="M36" s="4">
        <v>1162</v>
      </c>
      <c r="N36" s="4">
        <v>280</v>
      </c>
      <c r="O36" s="6"/>
      <c r="P36" s="3" t="s">
        <v>10</v>
      </c>
      <c r="Q36" s="6"/>
      <c r="R36" s="3" t="s">
        <v>10</v>
      </c>
      <c r="S36" s="5">
        <f>'бат#'!L30</f>
        <v>0</v>
      </c>
      <c r="T36" s="5">
        <f>'бат#'!M30</f>
        <v>0</v>
      </c>
      <c r="U36" s="8" t="s">
        <v>10</v>
      </c>
      <c r="W36" s="10" t="s">
        <v>39</v>
      </c>
      <c r="X36" s="4">
        <v>1162</v>
      </c>
      <c r="Y36" s="4">
        <v>280</v>
      </c>
      <c r="Z36" s="6"/>
      <c r="AA36" s="3" t="s">
        <v>10</v>
      </c>
      <c r="AB36" s="6"/>
      <c r="AC36" s="3" t="s">
        <v>10</v>
      </c>
      <c r="AD36" s="5">
        <f>'бат#'!AB30</f>
        <v>0</v>
      </c>
      <c r="AE36" s="5">
        <f>'бат#'!AC30</f>
        <v>0</v>
      </c>
      <c r="AF36" s="8" t="s">
        <v>10</v>
      </c>
      <c r="AH36" s="10" t="s">
        <v>39</v>
      </c>
      <c r="AI36" s="4">
        <v>1162</v>
      </c>
      <c r="AJ36" s="4">
        <v>280</v>
      </c>
      <c r="AK36" s="6"/>
      <c r="AL36" s="3" t="s">
        <v>10</v>
      </c>
      <c r="AM36" s="6"/>
      <c r="AN36" s="3" t="s">
        <v>10</v>
      </c>
      <c r="AO36" s="5">
        <f>'бат#'!AD30</f>
        <v>0</v>
      </c>
      <c r="AP36" s="5">
        <f>'бат#'!AE30</f>
        <v>0</v>
      </c>
      <c r="AQ36" s="8" t="s">
        <v>10</v>
      </c>
    </row>
    <row r="37" spans="1:43" ht="13.5">
      <c r="A37" s="10" t="s">
        <v>40</v>
      </c>
      <c r="B37" s="4">
        <v>1163</v>
      </c>
      <c r="C37" s="4">
        <v>290</v>
      </c>
      <c r="D37" s="6"/>
      <c r="E37" s="3" t="s">
        <v>10</v>
      </c>
      <c r="F37" s="6"/>
      <c r="G37" s="3" t="s">
        <v>10</v>
      </c>
      <c r="H37" s="5">
        <f>'бат#'!AF31</f>
        <v>0</v>
      </c>
      <c r="I37" s="5">
        <f>'бат#'!AG31</f>
        <v>0</v>
      </c>
      <c r="J37" s="8" t="s">
        <v>10</v>
      </c>
      <c r="L37" s="10" t="s">
        <v>40</v>
      </c>
      <c r="M37" s="4">
        <v>1163</v>
      </c>
      <c r="N37" s="4">
        <v>290</v>
      </c>
      <c r="O37" s="6"/>
      <c r="P37" s="3" t="s">
        <v>10</v>
      </c>
      <c r="Q37" s="6"/>
      <c r="R37" s="3" t="s">
        <v>10</v>
      </c>
      <c r="S37" s="5">
        <f>'бат#'!L31</f>
        <v>0</v>
      </c>
      <c r="T37" s="5">
        <f>'бат#'!M31</f>
        <v>0</v>
      </c>
      <c r="U37" s="8" t="s">
        <v>10</v>
      </c>
      <c r="W37" s="10" t="s">
        <v>40</v>
      </c>
      <c r="X37" s="4">
        <v>1163</v>
      </c>
      <c r="Y37" s="4">
        <v>290</v>
      </c>
      <c r="Z37" s="6"/>
      <c r="AA37" s="3" t="s">
        <v>10</v>
      </c>
      <c r="AB37" s="6"/>
      <c r="AC37" s="3" t="s">
        <v>10</v>
      </c>
      <c r="AD37" s="5">
        <f>'бат#'!AB31</f>
        <v>0</v>
      </c>
      <c r="AE37" s="5">
        <f>'бат#'!AC31</f>
        <v>0</v>
      </c>
      <c r="AF37" s="8" t="s">
        <v>10</v>
      </c>
      <c r="AH37" s="10" t="s">
        <v>40</v>
      </c>
      <c r="AI37" s="4">
        <v>1163</v>
      </c>
      <c r="AJ37" s="4">
        <v>290</v>
      </c>
      <c r="AK37" s="6"/>
      <c r="AL37" s="3" t="s">
        <v>10</v>
      </c>
      <c r="AM37" s="6"/>
      <c r="AN37" s="3" t="s">
        <v>10</v>
      </c>
      <c r="AO37" s="5">
        <f>'бат#'!AD31</f>
        <v>0</v>
      </c>
      <c r="AP37" s="5">
        <f>'бат#'!AE31</f>
        <v>0</v>
      </c>
      <c r="AQ37" s="8" t="s">
        <v>10</v>
      </c>
    </row>
    <row r="38" spans="1:43" ht="13.5">
      <c r="A38" s="10" t="s">
        <v>41</v>
      </c>
      <c r="B38" s="4">
        <v>1164</v>
      </c>
      <c r="C38" s="4">
        <v>300</v>
      </c>
      <c r="D38" s="6"/>
      <c r="E38" s="3" t="s">
        <v>10</v>
      </c>
      <c r="F38" s="6"/>
      <c r="G38" s="3" t="s">
        <v>10</v>
      </c>
      <c r="H38" s="5">
        <f>'бат#'!AF32</f>
        <v>0</v>
      </c>
      <c r="I38" s="5">
        <f>'бат#'!AG32</f>
        <v>0</v>
      </c>
      <c r="J38" s="8" t="s">
        <v>10</v>
      </c>
      <c r="L38" s="10" t="s">
        <v>41</v>
      </c>
      <c r="M38" s="4">
        <v>1164</v>
      </c>
      <c r="N38" s="4">
        <v>300</v>
      </c>
      <c r="O38" s="6"/>
      <c r="P38" s="3" t="s">
        <v>10</v>
      </c>
      <c r="Q38" s="6"/>
      <c r="R38" s="3" t="s">
        <v>10</v>
      </c>
      <c r="S38" s="5">
        <f>'бат#'!L32</f>
        <v>0</v>
      </c>
      <c r="T38" s="5">
        <f>'бат#'!M32</f>
        <v>0</v>
      </c>
      <c r="U38" s="8" t="s">
        <v>10</v>
      </c>
      <c r="W38" s="10" t="s">
        <v>41</v>
      </c>
      <c r="X38" s="4">
        <v>1164</v>
      </c>
      <c r="Y38" s="4">
        <v>300</v>
      </c>
      <c r="Z38" s="6"/>
      <c r="AA38" s="3" t="s">
        <v>10</v>
      </c>
      <c r="AB38" s="6"/>
      <c r="AC38" s="3" t="s">
        <v>10</v>
      </c>
      <c r="AD38" s="5">
        <f>'бат#'!AB32</f>
        <v>0</v>
      </c>
      <c r="AE38" s="5">
        <f>'бат#'!AC32</f>
        <v>0</v>
      </c>
      <c r="AF38" s="8" t="s">
        <v>10</v>
      </c>
      <c r="AH38" s="10" t="s">
        <v>41</v>
      </c>
      <c r="AI38" s="4">
        <v>1164</v>
      </c>
      <c r="AJ38" s="4">
        <v>300</v>
      </c>
      <c r="AK38" s="6"/>
      <c r="AL38" s="3" t="s">
        <v>10</v>
      </c>
      <c r="AM38" s="6"/>
      <c r="AN38" s="3" t="s">
        <v>10</v>
      </c>
      <c r="AO38" s="5">
        <f>'бат#'!AD32</f>
        <v>0</v>
      </c>
      <c r="AP38" s="5">
        <f>'бат#'!AE32</f>
        <v>0</v>
      </c>
      <c r="AQ38" s="8" t="s">
        <v>10</v>
      </c>
    </row>
    <row r="39" spans="1:43" ht="13.5">
      <c r="A39" s="10" t="s">
        <v>42</v>
      </c>
      <c r="B39" s="4">
        <v>1165</v>
      </c>
      <c r="C39" s="4">
        <v>310</v>
      </c>
      <c r="D39" s="6"/>
      <c r="E39" s="3" t="s">
        <v>10</v>
      </c>
      <c r="F39" s="6"/>
      <c r="G39" s="3" t="s">
        <v>10</v>
      </c>
      <c r="H39" s="5">
        <f>'бат#'!AF33</f>
        <v>0</v>
      </c>
      <c r="I39" s="5">
        <f>'бат#'!AG33</f>
        <v>0</v>
      </c>
      <c r="J39" s="8" t="s">
        <v>10</v>
      </c>
      <c r="L39" s="10" t="s">
        <v>42</v>
      </c>
      <c r="M39" s="4">
        <v>1165</v>
      </c>
      <c r="N39" s="4">
        <v>310</v>
      </c>
      <c r="O39" s="6"/>
      <c r="P39" s="3" t="s">
        <v>10</v>
      </c>
      <c r="Q39" s="6"/>
      <c r="R39" s="3" t="s">
        <v>10</v>
      </c>
      <c r="S39" s="5">
        <f>'бат#'!L33</f>
        <v>0</v>
      </c>
      <c r="T39" s="5">
        <f>'бат#'!M33</f>
        <v>0</v>
      </c>
      <c r="U39" s="8" t="s">
        <v>10</v>
      </c>
      <c r="W39" s="10" t="s">
        <v>42</v>
      </c>
      <c r="X39" s="4">
        <v>1165</v>
      </c>
      <c r="Y39" s="4">
        <v>310</v>
      </c>
      <c r="Z39" s="6"/>
      <c r="AA39" s="3" t="s">
        <v>10</v>
      </c>
      <c r="AB39" s="6"/>
      <c r="AC39" s="3" t="s">
        <v>10</v>
      </c>
      <c r="AD39" s="5">
        <f>'бат#'!AB33</f>
        <v>0</v>
      </c>
      <c r="AE39" s="5">
        <f>'бат#'!AC33</f>
        <v>0</v>
      </c>
      <c r="AF39" s="8" t="s">
        <v>10</v>
      </c>
      <c r="AH39" s="10" t="s">
        <v>42</v>
      </c>
      <c r="AI39" s="4">
        <v>1165</v>
      </c>
      <c r="AJ39" s="4">
        <v>310</v>
      </c>
      <c r="AK39" s="6"/>
      <c r="AL39" s="3" t="s">
        <v>10</v>
      </c>
      <c r="AM39" s="6"/>
      <c r="AN39" s="3" t="s">
        <v>10</v>
      </c>
      <c r="AO39" s="5">
        <f>'бат#'!AD33</f>
        <v>0</v>
      </c>
      <c r="AP39" s="5">
        <f>'бат#'!AE33</f>
        <v>0</v>
      </c>
      <c r="AQ39" s="8" t="s">
        <v>10</v>
      </c>
    </row>
    <row r="40" spans="1:43" ht="13.5">
      <c r="A40" s="10" t="s">
        <v>43</v>
      </c>
      <c r="B40" s="4">
        <v>1170</v>
      </c>
      <c r="C40" s="4">
        <v>320</v>
      </c>
      <c r="D40" s="6"/>
      <c r="E40" s="3" t="s">
        <v>10</v>
      </c>
      <c r="F40" s="6"/>
      <c r="G40" s="3" t="s">
        <v>10</v>
      </c>
      <c r="H40" s="5">
        <f>'бат#'!AF34</f>
        <v>0</v>
      </c>
      <c r="I40" s="5">
        <f>'бат#'!AG34</f>
        <v>0</v>
      </c>
      <c r="J40" s="8" t="s">
        <v>10</v>
      </c>
      <c r="L40" s="10" t="s">
        <v>43</v>
      </c>
      <c r="M40" s="4">
        <v>1170</v>
      </c>
      <c r="N40" s="4">
        <v>320</v>
      </c>
      <c r="O40" s="6"/>
      <c r="P40" s="3" t="s">
        <v>10</v>
      </c>
      <c r="Q40" s="6"/>
      <c r="R40" s="3" t="s">
        <v>10</v>
      </c>
      <c r="S40" s="5">
        <f>'бат#'!L34</f>
        <v>0</v>
      </c>
      <c r="T40" s="5">
        <f>'бат#'!M34</f>
        <v>0</v>
      </c>
      <c r="U40" s="8" t="s">
        <v>10</v>
      </c>
      <c r="W40" s="10" t="s">
        <v>43</v>
      </c>
      <c r="X40" s="4">
        <v>1170</v>
      </c>
      <c r="Y40" s="4">
        <v>320</v>
      </c>
      <c r="Z40" s="6"/>
      <c r="AA40" s="3" t="s">
        <v>10</v>
      </c>
      <c r="AB40" s="6"/>
      <c r="AC40" s="3" t="s">
        <v>10</v>
      </c>
      <c r="AD40" s="5">
        <f>'бат#'!AB34</f>
        <v>0</v>
      </c>
      <c r="AE40" s="5">
        <f>'бат#'!AC34</f>
        <v>0</v>
      </c>
      <c r="AF40" s="8" t="s">
        <v>10</v>
      </c>
      <c r="AH40" s="10" t="s">
        <v>43</v>
      </c>
      <c r="AI40" s="4">
        <v>1170</v>
      </c>
      <c r="AJ40" s="4">
        <v>320</v>
      </c>
      <c r="AK40" s="6"/>
      <c r="AL40" s="3" t="s">
        <v>10</v>
      </c>
      <c r="AM40" s="6"/>
      <c r="AN40" s="3" t="s">
        <v>10</v>
      </c>
      <c r="AO40" s="5">
        <f>'бат#'!AD34</f>
        <v>0</v>
      </c>
      <c r="AP40" s="5">
        <f>'бат#'!AE34</f>
        <v>0</v>
      </c>
      <c r="AQ40" s="8" t="s">
        <v>10</v>
      </c>
    </row>
    <row r="41" spans="1:43" ht="13.5">
      <c r="A41" s="10" t="s">
        <v>44</v>
      </c>
      <c r="B41" s="4">
        <v>1200</v>
      </c>
      <c r="C41" s="4">
        <v>330</v>
      </c>
      <c r="D41" s="6"/>
      <c r="E41" s="3" t="s">
        <v>10</v>
      </c>
      <c r="F41" s="6"/>
      <c r="G41" s="3" t="s">
        <v>10</v>
      </c>
      <c r="H41" s="5">
        <f>'бат#'!AF35</f>
        <v>0</v>
      </c>
      <c r="I41" s="5">
        <f>'бат#'!AG35</f>
        <v>0</v>
      </c>
      <c r="J41" s="8" t="s">
        <v>10</v>
      </c>
      <c r="L41" s="10" t="s">
        <v>44</v>
      </c>
      <c r="M41" s="4">
        <v>1200</v>
      </c>
      <c r="N41" s="4">
        <v>330</v>
      </c>
      <c r="O41" s="6"/>
      <c r="P41" s="3" t="s">
        <v>10</v>
      </c>
      <c r="Q41" s="6"/>
      <c r="R41" s="3" t="s">
        <v>10</v>
      </c>
      <c r="S41" s="5">
        <f>'бат#'!L35</f>
        <v>0</v>
      </c>
      <c r="T41" s="5">
        <f>'бат#'!M35</f>
        <v>0</v>
      </c>
      <c r="U41" s="8" t="s">
        <v>10</v>
      </c>
      <c r="W41" s="10" t="s">
        <v>44</v>
      </c>
      <c r="X41" s="4">
        <v>1200</v>
      </c>
      <c r="Y41" s="4">
        <v>330</v>
      </c>
      <c r="Z41" s="6"/>
      <c r="AA41" s="3" t="s">
        <v>10</v>
      </c>
      <c r="AB41" s="6"/>
      <c r="AC41" s="3" t="s">
        <v>10</v>
      </c>
      <c r="AD41" s="5">
        <f>'бат#'!AB35</f>
        <v>0</v>
      </c>
      <c r="AE41" s="5">
        <f>'бат#'!AC35</f>
        <v>0</v>
      </c>
      <c r="AF41" s="8" t="s">
        <v>10</v>
      </c>
      <c r="AH41" s="10" t="s">
        <v>44</v>
      </c>
      <c r="AI41" s="4">
        <v>1200</v>
      </c>
      <c r="AJ41" s="4">
        <v>330</v>
      </c>
      <c r="AK41" s="6"/>
      <c r="AL41" s="3" t="s">
        <v>10</v>
      </c>
      <c r="AM41" s="6"/>
      <c r="AN41" s="3" t="s">
        <v>10</v>
      </c>
      <c r="AO41" s="5">
        <f>'бат#'!AD35</f>
        <v>0</v>
      </c>
      <c r="AP41" s="5">
        <f>'бат#'!AE35</f>
        <v>0</v>
      </c>
      <c r="AQ41" s="8" t="s">
        <v>10</v>
      </c>
    </row>
    <row r="42" spans="1:43" ht="13.5">
      <c r="A42" s="10" t="s">
        <v>45</v>
      </c>
      <c r="B42" s="4">
        <v>1300</v>
      </c>
      <c r="C42" s="4">
        <v>340</v>
      </c>
      <c r="D42" s="6"/>
      <c r="E42" s="3" t="s">
        <v>10</v>
      </c>
      <c r="F42" s="6"/>
      <c r="G42" s="3" t="s">
        <v>10</v>
      </c>
      <c r="H42" s="5">
        <f>'бат#'!AF36</f>
        <v>0</v>
      </c>
      <c r="I42" s="5">
        <f>'бат#'!AG36</f>
        <v>0</v>
      </c>
      <c r="J42" s="8" t="s">
        <v>10</v>
      </c>
      <c r="L42" s="10" t="s">
        <v>45</v>
      </c>
      <c r="M42" s="4">
        <v>1300</v>
      </c>
      <c r="N42" s="4">
        <v>340</v>
      </c>
      <c r="O42" s="6"/>
      <c r="P42" s="3" t="s">
        <v>10</v>
      </c>
      <c r="Q42" s="6"/>
      <c r="R42" s="3" t="s">
        <v>10</v>
      </c>
      <c r="S42" s="5">
        <f>'бат#'!L36</f>
        <v>0</v>
      </c>
      <c r="T42" s="5">
        <f>'бат#'!M36</f>
        <v>0</v>
      </c>
      <c r="U42" s="8" t="s">
        <v>10</v>
      </c>
      <c r="W42" s="10" t="s">
        <v>45</v>
      </c>
      <c r="X42" s="4">
        <v>1300</v>
      </c>
      <c r="Y42" s="4">
        <v>340</v>
      </c>
      <c r="Z42" s="6"/>
      <c r="AA42" s="3" t="s">
        <v>10</v>
      </c>
      <c r="AB42" s="6"/>
      <c r="AC42" s="3" t="s">
        <v>10</v>
      </c>
      <c r="AD42" s="5">
        <f>'бат#'!AB36</f>
        <v>0</v>
      </c>
      <c r="AE42" s="5">
        <f>'бат#'!AC36</f>
        <v>0</v>
      </c>
      <c r="AF42" s="8" t="s">
        <v>10</v>
      </c>
      <c r="AH42" s="10" t="s">
        <v>45</v>
      </c>
      <c r="AI42" s="4">
        <v>1300</v>
      </c>
      <c r="AJ42" s="4">
        <v>340</v>
      </c>
      <c r="AK42" s="6"/>
      <c r="AL42" s="3" t="s">
        <v>10</v>
      </c>
      <c r="AM42" s="6"/>
      <c r="AN42" s="3" t="s">
        <v>10</v>
      </c>
      <c r="AO42" s="5">
        <f>'бат#'!AD36</f>
        <v>0</v>
      </c>
      <c r="AP42" s="5">
        <f>'бат#'!AE36</f>
        <v>0</v>
      </c>
      <c r="AQ42" s="8" t="s">
        <v>10</v>
      </c>
    </row>
    <row r="43" spans="1:43" ht="22.5" customHeight="1">
      <c r="A43" s="11" t="s">
        <v>46</v>
      </c>
      <c r="B43" s="4">
        <v>1310</v>
      </c>
      <c r="C43" s="4">
        <v>350</v>
      </c>
      <c r="D43" s="6"/>
      <c r="E43" s="3" t="s">
        <v>10</v>
      </c>
      <c r="F43" s="6"/>
      <c r="G43" s="3" t="s">
        <v>10</v>
      </c>
      <c r="H43" s="5">
        <f>'бат#'!AF37</f>
        <v>0</v>
      </c>
      <c r="I43" s="5">
        <f>'бат#'!AG37</f>
        <v>0</v>
      </c>
      <c r="J43" s="8" t="s">
        <v>10</v>
      </c>
      <c r="L43" s="11" t="s">
        <v>46</v>
      </c>
      <c r="M43" s="4">
        <v>1310</v>
      </c>
      <c r="N43" s="4">
        <v>350</v>
      </c>
      <c r="O43" s="6"/>
      <c r="P43" s="3" t="s">
        <v>10</v>
      </c>
      <c r="Q43" s="6"/>
      <c r="R43" s="3" t="s">
        <v>10</v>
      </c>
      <c r="S43" s="5">
        <f>'бат#'!L37</f>
        <v>0</v>
      </c>
      <c r="T43" s="5">
        <f>'бат#'!M37</f>
        <v>0</v>
      </c>
      <c r="U43" s="8" t="s">
        <v>10</v>
      </c>
      <c r="W43" s="11" t="s">
        <v>46</v>
      </c>
      <c r="X43" s="4">
        <v>1310</v>
      </c>
      <c r="Y43" s="4">
        <v>350</v>
      </c>
      <c r="Z43" s="6"/>
      <c r="AA43" s="3" t="s">
        <v>10</v>
      </c>
      <c r="AB43" s="6"/>
      <c r="AC43" s="3" t="s">
        <v>10</v>
      </c>
      <c r="AD43" s="5">
        <f>'бат#'!AB37</f>
        <v>0</v>
      </c>
      <c r="AE43" s="5">
        <f>'бат#'!AC37</f>
        <v>0</v>
      </c>
      <c r="AF43" s="8" t="s">
        <v>10</v>
      </c>
      <c r="AH43" s="11" t="s">
        <v>46</v>
      </c>
      <c r="AI43" s="4">
        <v>1310</v>
      </c>
      <c r="AJ43" s="4">
        <v>350</v>
      </c>
      <c r="AK43" s="6"/>
      <c r="AL43" s="3" t="s">
        <v>10</v>
      </c>
      <c r="AM43" s="6"/>
      <c r="AN43" s="3" t="s">
        <v>10</v>
      </c>
      <c r="AO43" s="5">
        <f>'бат#'!AD37</f>
        <v>0</v>
      </c>
      <c r="AP43" s="5">
        <f>'бат#'!AE37</f>
        <v>0</v>
      </c>
      <c r="AQ43" s="8" t="s">
        <v>10</v>
      </c>
    </row>
    <row r="44" spans="1:43" ht="23.25" customHeight="1">
      <c r="A44" s="11" t="s">
        <v>47</v>
      </c>
      <c r="B44" s="4">
        <v>1320</v>
      </c>
      <c r="C44" s="4">
        <v>360</v>
      </c>
      <c r="D44" s="6"/>
      <c r="E44" s="3" t="s">
        <v>10</v>
      </c>
      <c r="F44" s="6"/>
      <c r="G44" s="3" t="s">
        <v>10</v>
      </c>
      <c r="H44" s="5">
        <f>'бат#'!AF38</f>
        <v>0</v>
      </c>
      <c r="I44" s="5">
        <f>'бат#'!AG38</f>
        <v>0</v>
      </c>
      <c r="J44" s="8" t="s">
        <v>10</v>
      </c>
      <c r="L44" s="11" t="s">
        <v>47</v>
      </c>
      <c r="M44" s="4">
        <v>1320</v>
      </c>
      <c r="N44" s="4">
        <v>360</v>
      </c>
      <c r="O44" s="6"/>
      <c r="P44" s="3" t="s">
        <v>10</v>
      </c>
      <c r="Q44" s="6"/>
      <c r="R44" s="3" t="s">
        <v>10</v>
      </c>
      <c r="S44" s="5">
        <f>'бат#'!L38</f>
        <v>0</v>
      </c>
      <c r="T44" s="5">
        <f>'бат#'!M38</f>
        <v>0</v>
      </c>
      <c r="U44" s="8" t="s">
        <v>10</v>
      </c>
      <c r="W44" s="11" t="s">
        <v>47</v>
      </c>
      <c r="X44" s="4">
        <v>1320</v>
      </c>
      <c r="Y44" s="4">
        <v>360</v>
      </c>
      <c r="Z44" s="6"/>
      <c r="AA44" s="3" t="s">
        <v>10</v>
      </c>
      <c r="AB44" s="6"/>
      <c r="AC44" s="3" t="s">
        <v>10</v>
      </c>
      <c r="AD44" s="5">
        <f>'бат#'!AB38</f>
        <v>0</v>
      </c>
      <c r="AE44" s="5">
        <f>'бат#'!AC38</f>
        <v>0</v>
      </c>
      <c r="AF44" s="8" t="s">
        <v>10</v>
      </c>
      <c r="AH44" s="11" t="s">
        <v>47</v>
      </c>
      <c r="AI44" s="4">
        <v>1320</v>
      </c>
      <c r="AJ44" s="4">
        <v>360</v>
      </c>
      <c r="AK44" s="6"/>
      <c r="AL44" s="3" t="s">
        <v>10</v>
      </c>
      <c r="AM44" s="6"/>
      <c r="AN44" s="3" t="s">
        <v>10</v>
      </c>
      <c r="AO44" s="5">
        <f>'бат#'!AD38</f>
        <v>0</v>
      </c>
      <c r="AP44" s="5">
        <f>'бат#'!AE38</f>
        <v>0</v>
      </c>
      <c r="AQ44" s="8" t="s">
        <v>10</v>
      </c>
    </row>
    <row r="45" spans="1:43" ht="13.5">
      <c r="A45" s="10" t="s">
        <v>48</v>
      </c>
      <c r="B45" s="4">
        <v>1340</v>
      </c>
      <c r="C45" s="4">
        <v>370</v>
      </c>
      <c r="D45" s="6"/>
      <c r="E45" s="3" t="s">
        <v>10</v>
      </c>
      <c r="F45" s="6"/>
      <c r="G45" s="3" t="s">
        <v>10</v>
      </c>
      <c r="H45" s="5">
        <f>'бат#'!AF39</f>
        <v>0</v>
      </c>
      <c r="I45" s="5">
        <f>'бат#'!AG39</f>
        <v>0</v>
      </c>
      <c r="J45" s="8" t="s">
        <v>10</v>
      </c>
      <c r="L45" s="10" t="s">
        <v>48</v>
      </c>
      <c r="M45" s="4">
        <v>1340</v>
      </c>
      <c r="N45" s="4">
        <v>370</v>
      </c>
      <c r="O45" s="6"/>
      <c r="P45" s="3" t="s">
        <v>10</v>
      </c>
      <c r="Q45" s="6"/>
      <c r="R45" s="3" t="s">
        <v>10</v>
      </c>
      <c r="S45" s="5">
        <f>'бат#'!L39</f>
        <v>0</v>
      </c>
      <c r="T45" s="5">
        <f>'бат#'!M39</f>
        <v>0</v>
      </c>
      <c r="U45" s="8" t="s">
        <v>10</v>
      </c>
      <c r="W45" s="10" t="s">
        <v>48</v>
      </c>
      <c r="X45" s="4">
        <v>1340</v>
      </c>
      <c r="Y45" s="4">
        <v>370</v>
      </c>
      <c r="Z45" s="6"/>
      <c r="AA45" s="3" t="s">
        <v>10</v>
      </c>
      <c r="AB45" s="6"/>
      <c r="AC45" s="3" t="s">
        <v>10</v>
      </c>
      <c r="AD45" s="5">
        <f>'бат#'!AB39</f>
        <v>0</v>
      </c>
      <c r="AE45" s="5">
        <f>'бат#'!AC39</f>
        <v>0</v>
      </c>
      <c r="AF45" s="8" t="s">
        <v>10</v>
      </c>
      <c r="AH45" s="10" t="s">
        <v>48</v>
      </c>
      <c r="AI45" s="4">
        <v>1340</v>
      </c>
      <c r="AJ45" s="4">
        <v>370</v>
      </c>
      <c r="AK45" s="6"/>
      <c r="AL45" s="3" t="s">
        <v>10</v>
      </c>
      <c r="AM45" s="6"/>
      <c r="AN45" s="3" t="s">
        <v>10</v>
      </c>
      <c r="AO45" s="5">
        <f>'бат#'!AD39</f>
        <v>0</v>
      </c>
      <c r="AP45" s="5">
        <f>'бат#'!AE39</f>
        <v>0</v>
      </c>
      <c r="AQ45" s="8" t="s">
        <v>10</v>
      </c>
    </row>
    <row r="46" spans="1:43" ht="13.5">
      <c r="A46" s="10" t="s">
        <v>49</v>
      </c>
      <c r="B46" s="4">
        <v>1341</v>
      </c>
      <c r="C46" s="4">
        <v>380</v>
      </c>
      <c r="D46" s="6"/>
      <c r="E46" s="3" t="s">
        <v>10</v>
      </c>
      <c r="F46" s="6"/>
      <c r="G46" s="3" t="s">
        <v>10</v>
      </c>
      <c r="H46" s="5">
        <f>'бат#'!AF40</f>
        <v>0</v>
      </c>
      <c r="I46" s="5">
        <f>'бат#'!AG40</f>
        <v>0</v>
      </c>
      <c r="J46" s="8" t="s">
        <v>10</v>
      </c>
      <c r="L46" s="10" t="s">
        <v>49</v>
      </c>
      <c r="M46" s="4">
        <v>1341</v>
      </c>
      <c r="N46" s="4">
        <v>380</v>
      </c>
      <c r="O46" s="6"/>
      <c r="P46" s="3" t="s">
        <v>10</v>
      </c>
      <c r="Q46" s="6"/>
      <c r="R46" s="3" t="s">
        <v>10</v>
      </c>
      <c r="S46" s="5">
        <f>'бат#'!L40</f>
        <v>0</v>
      </c>
      <c r="T46" s="5">
        <f>'бат#'!M40</f>
        <v>0</v>
      </c>
      <c r="U46" s="8" t="s">
        <v>10</v>
      </c>
      <c r="W46" s="10" t="s">
        <v>49</v>
      </c>
      <c r="X46" s="4">
        <v>1341</v>
      </c>
      <c r="Y46" s="4">
        <v>380</v>
      </c>
      <c r="Z46" s="6"/>
      <c r="AA46" s="3" t="s">
        <v>10</v>
      </c>
      <c r="AB46" s="6"/>
      <c r="AC46" s="3" t="s">
        <v>10</v>
      </c>
      <c r="AD46" s="5">
        <f>'бат#'!AB40</f>
        <v>0</v>
      </c>
      <c r="AE46" s="5">
        <f>'бат#'!AC40</f>
        <v>0</v>
      </c>
      <c r="AF46" s="8" t="s">
        <v>10</v>
      </c>
      <c r="AH46" s="10" t="s">
        <v>49</v>
      </c>
      <c r="AI46" s="4">
        <v>1341</v>
      </c>
      <c r="AJ46" s="4">
        <v>380</v>
      </c>
      <c r="AK46" s="6"/>
      <c r="AL46" s="3" t="s">
        <v>10</v>
      </c>
      <c r="AM46" s="6"/>
      <c r="AN46" s="3" t="s">
        <v>10</v>
      </c>
      <c r="AO46" s="5">
        <f>'бат#'!AD40</f>
        <v>0</v>
      </c>
      <c r="AP46" s="5">
        <f>'бат#'!AE40</f>
        <v>0</v>
      </c>
      <c r="AQ46" s="8" t="s">
        <v>10</v>
      </c>
    </row>
    <row r="47" spans="1:43" ht="13.5">
      <c r="A47" s="10" t="s">
        <v>50</v>
      </c>
      <c r="B47" s="4">
        <v>1342</v>
      </c>
      <c r="C47" s="4">
        <v>390</v>
      </c>
      <c r="D47" s="6"/>
      <c r="E47" s="3" t="s">
        <v>10</v>
      </c>
      <c r="F47" s="6"/>
      <c r="G47" s="3" t="s">
        <v>10</v>
      </c>
      <c r="H47" s="5">
        <f>'бат#'!AF41</f>
        <v>0</v>
      </c>
      <c r="I47" s="5">
        <f>'бат#'!AG41</f>
        <v>0</v>
      </c>
      <c r="J47" s="8" t="s">
        <v>10</v>
      </c>
      <c r="L47" s="10" t="s">
        <v>50</v>
      </c>
      <c r="M47" s="4">
        <v>1342</v>
      </c>
      <c r="N47" s="4">
        <v>390</v>
      </c>
      <c r="O47" s="6"/>
      <c r="P47" s="3" t="s">
        <v>10</v>
      </c>
      <c r="Q47" s="6"/>
      <c r="R47" s="3" t="s">
        <v>10</v>
      </c>
      <c r="S47" s="5">
        <f>'бат#'!L41</f>
        <v>0</v>
      </c>
      <c r="T47" s="5">
        <f>'бат#'!M41</f>
        <v>0</v>
      </c>
      <c r="U47" s="8" t="s">
        <v>10</v>
      </c>
      <c r="W47" s="10" t="s">
        <v>50</v>
      </c>
      <c r="X47" s="4">
        <v>1342</v>
      </c>
      <c r="Y47" s="4">
        <v>390</v>
      </c>
      <c r="Z47" s="6"/>
      <c r="AA47" s="3" t="s">
        <v>10</v>
      </c>
      <c r="AB47" s="6"/>
      <c r="AC47" s="3" t="s">
        <v>10</v>
      </c>
      <c r="AD47" s="5">
        <f>'бат#'!AB41</f>
        <v>0</v>
      </c>
      <c r="AE47" s="5">
        <f>'бат#'!AC41</f>
        <v>0</v>
      </c>
      <c r="AF47" s="8" t="s">
        <v>10</v>
      </c>
      <c r="AH47" s="10" t="s">
        <v>50</v>
      </c>
      <c r="AI47" s="4">
        <v>1342</v>
      </c>
      <c r="AJ47" s="4">
        <v>390</v>
      </c>
      <c r="AK47" s="6"/>
      <c r="AL47" s="3" t="s">
        <v>10</v>
      </c>
      <c r="AM47" s="6"/>
      <c r="AN47" s="3" t="s">
        <v>10</v>
      </c>
      <c r="AO47" s="5">
        <f>'бат#'!AD41</f>
        <v>0</v>
      </c>
      <c r="AP47" s="5">
        <f>'бат#'!AE41</f>
        <v>0</v>
      </c>
      <c r="AQ47" s="8" t="s">
        <v>10</v>
      </c>
    </row>
    <row r="48" spans="1:43" ht="13.5">
      <c r="A48" s="10" t="s">
        <v>51</v>
      </c>
      <c r="B48" s="4">
        <v>1343</v>
      </c>
      <c r="C48" s="4">
        <v>400</v>
      </c>
      <c r="D48" s="6"/>
      <c r="E48" s="3" t="s">
        <v>10</v>
      </c>
      <c r="F48" s="6"/>
      <c r="G48" s="3" t="s">
        <v>10</v>
      </c>
      <c r="H48" s="5">
        <f>'бат#'!AF42</f>
        <v>0</v>
      </c>
      <c r="I48" s="5">
        <f>'бат#'!AG42</f>
        <v>0</v>
      </c>
      <c r="J48" s="8" t="s">
        <v>10</v>
      </c>
      <c r="L48" s="10" t="s">
        <v>51</v>
      </c>
      <c r="M48" s="4">
        <v>1343</v>
      </c>
      <c r="N48" s="4">
        <v>400</v>
      </c>
      <c r="O48" s="6"/>
      <c r="P48" s="3" t="s">
        <v>10</v>
      </c>
      <c r="Q48" s="6"/>
      <c r="R48" s="3" t="s">
        <v>10</v>
      </c>
      <c r="S48" s="5">
        <f>'бат#'!L42</f>
        <v>0</v>
      </c>
      <c r="T48" s="5">
        <f>'бат#'!M42</f>
        <v>0</v>
      </c>
      <c r="U48" s="8" t="s">
        <v>10</v>
      </c>
      <c r="W48" s="10" t="s">
        <v>51</v>
      </c>
      <c r="X48" s="4">
        <v>1343</v>
      </c>
      <c r="Y48" s="4">
        <v>400</v>
      </c>
      <c r="Z48" s="6"/>
      <c r="AA48" s="3" t="s">
        <v>10</v>
      </c>
      <c r="AB48" s="6"/>
      <c r="AC48" s="3" t="s">
        <v>10</v>
      </c>
      <c r="AD48" s="5">
        <f>'бат#'!AB42</f>
        <v>0</v>
      </c>
      <c r="AE48" s="5">
        <f>'бат#'!AC42</f>
        <v>0</v>
      </c>
      <c r="AF48" s="8" t="s">
        <v>10</v>
      </c>
      <c r="AH48" s="10" t="s">
        <v>51</v>
      </c>
      <c r="AI48" s="4">
        <v>1343</v>
      </c>
      <c r="AJ48" s="4">
        <v>400</v>
      </c>
      <c r="AK48" s="6"/>
      <c r="AL48" s="3" t="s">
        <v>10</v>
      </c>
      <c r="AM48" s="6"/>
      <c r="AN48" s="3" t="s">
        <v>10</v>
      </c>
      <c r="AO48" s="5">
        <f>'бат#'!AD42</f>
        <v>0</v>
      </c>
      <c r="AP48" s="5">
        <f>'бат#'!AE42</f>
        <v>0</v>
      </c>
      <c r="AQ48" s="8" t="s">
        <v>10</v>
      </c>
    </row>
    <row r="49" spans="1:43" ht="13.5">
      <c r="A49" s="10" t="s">
        <v>52</v>
      </c>
      <c r="B49" s="4">
        <v>1344</v>
      </c>
      <c r="C49" s="4">
        <v>410</v>
      </c>
      <c r="D49" s="6"/>
      <c r="E49" s="3" t="s">
        <v>10</v>
      </c>
      <c r="F49" s="6"/>
      <c r="G49" s="3" t="s">
        <v>10</v>
      </c>
      <c r="H49" s="5">
        <f>'бат#'!AF43</f>
        <v>0</v>
      </c>
      <c r="I49" s="5">
        <f>'бат#'!AG43</f>
        <v>0</v>
      </c>
      <c r="J49" s="8" t="s">
        <v>10</v>
      </c>
      <c r="L49" s="10" t="s">
        <v>52</v>
      </c>
      <c r="M49" s="4">
        <v>1344</v>
      </c>
      <c r="N49" s="4">
        <v>410</v>
      </c>
      <c r="O49" s="6"/>
      <c r="P49" s="3" t="s">
        <v>10</v>
      </c>
      <c r="Q49" s="6"/>
      <c r="R49" s="3" t="s">
        <v>10</v>
      </c>
      <c r="S49" s="5">
        <f>'бат#'!L43</f>
        <v>0</v>
      </c>
      <c r="T49" s="5">
        <f>'бат#'!M43</f>
        <v>0</v>
      </c>
      <c r="U49" s="8" t="s">
        <v>10</v>
      </c>
      <c r="W49" s="10" t="s">
        <v>52</v>
      </c>
      <c r="X49" s="4">
        <v>1344</v>
      </c>
      <c r="Y49" s="4">
        <v>410</v>
      </c>
      <c r="Z49" s="6"/>
      <c r="AA49" s="3" t="s">
        <v>10</v>
      </c>
      <c r="AB49" s="6"/>
      <c r="AC49" s="3" t="s">
        <v>10</v>
      </c>
      <c r="AD49" s="5">
        <f>'бат#'!AB43</f>
        <v>0</v>
      </c>
      <c r="AE49" s="5">
        <f>'бат#'!AC43</f>
        <v>0</v>
      </c>
      <c r="AF49" s="8" t="s">
        <v>10</v>
      </c>
      <c r="AH49" s="10" t="s">
        <v>52</v>
      </c>
      <c r="AI49" s="4">
        <v>1344</v>
      </c>
      <c r="AJ49" s="4">
        <v>410</v>
      </c>
      <c r="AK49" s="6"/>
      <c r="AL49" s="3" t="s">
        <v>10</v>
      </c>
      <c r="AM49" s="6"/>
      <c r="AN49" s="3" t="s">
        <v>10</v>
      </c>
      <c r="AO49" s="5">
        <f>'бат#'!AD43</f>
        <v>0</v>
      </c>
      <c r="AP49" s="5">
        <f>'бат#'!AE43</f>
        <v>0</v>
      </c>
      <c r="AQ49" s="8" t="s">
        <v>10</v>
      </c>
    </row>
    <row r="50" spans="1:43" ht="13.5">
      <c r="A50" s="10" t="s">
        <v>53</v>
      </c>
      <c r="B50" s="4">
        <v>1350</v>
      </c>
      <c r="C50" s="4">
        <v>420</v>
      </c>
      <c r="D50" s="6"/>
      <c r="E50" s="3" t="s">
        <v>10</v>
      </c>
      <c r="F50" s="6"/>
      <c r="G50" s="3" t="s">
        <v>10</v>
      </c>
      <c r="H50" s="5">
        <f>'бат#'!AF44</f>
        <v>0</v>
      </c>
      <c r="I50" s="5">
        <f>'бат#'!AG44</f>
        <v>0</v>
      </c>
      <c r="J50" s="8" t="s">
        <v>10</v>
      </c>
      <c r="L50" s="10" t="s">
        <v>53</v>
      </c>
      <c r="M50" s="4">
        <v>1350</v>
      </c>
      <c r="N50" s="4">
        <v>420</v>
      </c>
      <c r="O50" s="6"/>
      <c r="P50" s="3" t="s">
        <v>10</v>
      </c>
      <c r="Q50" s="6"/>
      <c r="R50" s="3" t="s">
        <v>10</v>
      </c>
      <c r="S50" s="5">
        <f>'бат#'!L44</f>
        <v>0</v>
      </c>
      <c r="T50" s="5">
        <f>'бат#'!M44</f>
        <v>0</v>
      </c>
      <c r="U50" s="8" t="s">
        <v>10</v>
      </c>
      <c r="W50" s="10" t="s">
        <v>53</v>
      </c>
      <c r="X50" s="4">
        <v>1350</v>
      </c>
      <c r="Y50" s="4">
        <v>420</v>
      </c>
      <c r="Z50" s="6"/>
      <c r="AA50" s="3" t="s">
        <v>10</v>
      </c>
      <c r="AB50" s="6"/>
      <c r="AC50" s="3" t="s">
        <v>10</v>
      </c>
      <c r="AD50" s="5">
        <f>'бат#'!AB44</f>
        <v>0</v>
      </c>
      <c r="AE50" s="5">
        <f>'бат#'!AC44</f>
        <v>0</v>
      </c>
      <c r="AF50" s="8" t="s">
        <v>10</v>
      </c>
      <c r="AH50" s="10" t="s">
        <v>53</v>
      </c>
      <c r="AI50" s="4">
        <v>1350</v>
      </c>
      <c r="AJ50" s="4">
        <v>420</v>
      </c>
      <c r="AK50" s="6"/>
      <c r="AL50" s="3" t="s">
        <v>10</v>
      </c>
      <c r="AM50" s="6"/>
      <c r="AN50" s="3" t="s">
        <v>10</v>
      </c>
      <c r="AO50" s="5">
        <f>'бат#'!AD44</f>
        <v>0</v>
      </c>
      <c r="AP50" s="5">
        <f>'бат#'!AE44</f>
        <v>0</v>
      </c>
      <c r="AQ50" s="8" t="s">
        <v>10</v>
      </c>
    </row>
    <row r="51" spans="1:43" ht="13.5">
      <c r="A51" s="10" t="s">
        <v>54</v>
      </c>
      <c r="B51" s="4">
        <v>2000</v>
      </c>
      <c r="C51" s="4">
        <v>430</v>
      </c>
      <c r="D51" s="33"/>
      <c r="E51" s="3" t="s">
        <v>10</v>
      </c>
      <c r="F51" s="33"/>
      <c r="G51" s="3" t="s">
        <v>10</v>
      </c>
      <c r="H51" s="5">
        <f>'бат#'!AF45</f>
        <v>0</v>
      </c>
      <c r="I51" s="5">
        <f>'бат#'!AG45</f>
        <v>0</v>
      </c>
      <c r="J51" s="8" t="s">
        <v>10</v>
      </c>
      <c r="L51" s="10" t="s">
        <v>54</v>
      </c>
      <c r="M51" s="4">
        <v>2000</v>
      </c>
      <c r="N51" s="4">
        <v>430</v>
      </c>
      <c r="O51" s="33"/>
      <c r="P51" s="3" t="s">
        <v>10</v>
      </c>
      <c r="Q51" s="33"/>
      <c r="R51" s="3" t="s">
        <v>10</v>
      </c>
      <c r="S51" s="5">
        <f>'бат#'!L45</f>
        <v>0</v>
      </c>
      <c r="T51" s="5">
        <f>'бат#'!M45</f>
        <v>0</v>
      </c>
      <c r="U51" s="8" t="s">
        <v>10</v>
      </c>
      <c r="W51" s="10" t="s">
        <v>54</v>
      </c>
      <c r="X51" s="4">
        <v>2000</v>
      </c>
      <c r="Y51" s="4">
        <v>430</v>
      </c>
      <c r="Z51" s="33"/>
      <c r="AA51" s="3" t="s">
        <v>10</v>
      </c>
      <c r="AB51" s="33"/>
      <c r="AC51" s="3" t="s">
        <v>10</v>
      </c>
      <c r="AD51" s="5">
        <f>'бат#'!AB45</f>
        <v>0</v>
      </c>
      <c r="AE51" s="5">
        <f>'бат#'!AC45</f>
        <v>0</v>
      </c>
      <c r="AF51" s="8" t="s">
        <v>10</v>
      </c>
      <c r="AH51" s="10" t="s">
        <v>54</v>
      </c>
      <c r="AI51" s="4">
        <v>2000</v>
      </c>
      <c r="AJ51" s="4">
        <v>430</v>
      </c>
      <c r="AK51" s="33"/>
      <c r="AL51" s="3" t="s">
        <v>10</v>
      </c>
      <c r="AM51" s="33"/>
      <c r="AN51" s="3" t="s">
        <v>10</v>
      </c>
      <c r="AO51" s="5">
        <f>'бат#'!AD45</f>
        <v>0</v>
      </c>
      <c r="AP51" s="5">
        <f>'бат#'!AE45</f>
        <v>0</v>
      </c>
      <c r="AQ51" s="8" t="s">
        <v>10</v>
      </c>
    </row>
    <row r="52" spans="1:43" ht="13.5">
      <c r="A52" s="10" t="s">
        <v>55</v>
      </c>
      <c r="B52" s="4">
        <v>2100</v>
      </c>
      <c r="C52" s="4">
        <v>440</v>
      </c>
      <c r="D52" s="6"/>
      <c r="E52" s="3" t="s">
        <v>10</v>
      </c>
      <c r="F52" s="6"/>
      <c r="G52" s="3" t="s">
        <v>10</v>
      </c>
      <c r="H52" s="5">
        <f>'бат#'!AF46</f>
        <v>0</v>
      </c>
      <c r="I52" s="5">
        <f>'бат#'!AG46</f>
        <v>0</v>
      </c>
      <c r="J52" s="8" t="s">
        <v>10</v>
      </c>
      <c r="L52" s="10" t="s">
        <v>55</v>
      </c>
      <c r="M52" s="4">
        <v>2100</v>
      </c>
      <c r="N52" s="4">
        <v>440</v>
      </c>
      <c r="O52" s="6"/>
      <c r="P52" s="3" t="s">
        <v>10</v>
      </c>
      <c r="Q52" s="6"/>
      <c r="R52" s="3" t="s">
        <v>10</v>
      </c>
      <c r="S52" s="5">
        <f>'бат#'!L46</f>
        <v>0</v>
      </c>
      <c r="T52" s="5">
        <f>'бат#'!M46</f>
        <v>0</v>
      </c>
      <c r="U52" s="8" t="s">
        <v>10</v>
      </c>
      <c r="W52" s="10" t="s">
        <v>55</v>
      </c>
      <c r="X52" s="4">
        <v>2100</v>
      </c>
      <c r="Y52" s="4">
        <v>440</v>
      </c>
      <c r="Z52" s="6"/>
      <c r="AA52" s="3" t="s">
        <v>10</v>
      </c>
      <c r="AB52" s="6"/>
      <c r="AC52" s="3" t="s">
        <v>10</v>
      </c>
      <c r="AD52" s="5">
        <f>'бат#'!AB46</f>
        <v>0</v>
      </c>
      <c r="AE52" s="5">
        <f>'бат#'!AC46</f>
        <v>0</v>
      </c>
      <c r="AF52" s="8" t="s">
        <v>10</v>
      </c>
      <c r="AH52" s="10" t="s">
        <v>55</v>
      </c>
      <c r="AI52" s="4">
        <v>2100</v>
      </c>
      <c r="AJ52" s="4">
        <v>440</v>
      </c>
      <c r="AK52" s="6"/>
      <c r="AL52" s="3" t="s">
        <v>10</v>
      </c>
      <c r="AM52" s="6"/>
      <c r="AN52" s="3" t="s">
        <v>10</v>
      </c>
      <c r="AO52" s="5">
        <f>'бат#'!AD46</f>
        <v>0</v>
      </c>
      <c r="AP52" s="5">
        <f>'бат#'!AE46</f>
        <v>0</v>
      </c>
      <c r="AQ52" s="8" t="s">
        <v>10</v>
      </c>
    </row>
    <row r="53" spans="1:43" ht="24.75" customHeight="1">
      <c r="A53" s="11" t="s">
        <v>56</v>
      </c>
      <c r="B53" s="4">
        <v>2110</v>
      </c>
      <c r="C53" s="4">
        <v>450</v>
      </c>
      <c r="D53" s="6"/>
      <c r="E53" s="3" t="s">
        <v>10</v>
      </c>
      <c r="F53" s="6"/>
      <c r="G53" s="3" t="s">
        <v>10</v>
      </c>
      <c r="H53" s="5">
        <f>'бат#'!AF47</f>
        <v>0</v>
      </c>
      <c r="I53" s="5">
        <f>'бат#'!AG47</f>
        <v>0</v>
      </c>
      <c r="J53" s="8" t="s">
        <v>10</v>
      </c>
      <c r="L53" s="11" t="s">
        <v>56</v>
      </c>
      <c r="M53" s="4">
        <v>2110</v>
      </c>
      <c r="N53" s="4">
        <v>450</v>
      </c>
      <c r="O53" s="6"/>
      <c r="P53" s="3" t="s">
        <v>10</v>
      </c>
      <c r="Q53" s="6"/>
      <c r="R53" s="3" t="s">
        <v>10</v>
      </c>
      <c r="S53" s="5">
        <f>'бат#'!L47</f>
        <v>0</v>
      </c>
      <c r="T53" s="5">
        <f>'бат#'!M47</f>
        <v>0</v>
      </c>
      <c r="U53" s="8" t="s">
        <v>10</v>
      </c>
      <c r="W53" s="11" t="s">
        <v>56</v>
      </c>
      <c r="X53" s="4">
        <v>2110</v>
      </c>
      <c r="Y53" s="4">
        <v>450</v>
      </c>
      <c r="Z53" s="6"/>
      <c r="AA53" s="3" t="s">
        <v>10</v>
      </c>
      <c r="AB53" s="6"/>
      <c r="AC53" s="3" t="s">
        <v>10</v>
      </c>
      <c r="AD53" s="5">
        <f>'бат#'!AB47</f>
        <v>0</v>
      </c>
      <c r="AE53" s="5">
        <f>'бат#'!AC47</f>
        <v>0</v>
      </c>
      <c r="AF53" s="8" t="s">
        <v>10</v>
      </c>
      <c r="AH53" s="11" t="s">
        <v>56</v>
      </c>
      <c r="AI53" s="4">
        <v>2110</v>
      </c>
      <c r="AJ53" s="4">
        <v>450</v>
      </c>
      <c r="AK53" s="6"/>
      <c r="AL53" s="3" t="s">
        <v>10</v>
      </c>
      <c r="AM53" s="6"/>
      <c r="AN53" s="3" t="s">
        <v>10</v>
      </c>
      <c r="AO53" s="5">
        <f>'бат#'!AD47</f>
        <v>0</v>
      </c>
      <c r="AP53" s="5">
        <f>'бат#'!AE47</f>
        <v>0</v>
      </c>
      <c r="AQ53" s="8" t="s">
        <v>10</v>
      </c>
    </row>
    <row r="54" spans="1:43" ht="13.5">
      <c r="A54" s="10" t="s">
        <v>57</v>
      </c>
      <c r="B54" s="4">
        <v>2130</v>
      </c>
      <c r="C54" s="4">
        <v>520</v>
      </c>
      <c r="D54" s="6"/>
      <c r="E54" s="3" t="s">
        <v>10</v>
      </c>
      <c r="F54" s="6"/>
      <c r="G54" s="3" t="s">
        <v>10</v>
      </c>
      <c r="H54" s="5">
        <f>'бат#'!AF48</f>
        <v>0</v>
      </c>
      <c r="I54" s="5">
        <f>'бат#'!AG48</f>
        <v>0</v>
      </c>
      <c r="J54" s="8" t="s">
        <v>10</v>
      </c>
      <c r="L54" s="10" t="s">
        <v>57</v>
      </c>
      <c r="M54" s="4">
        <v>2130</v>
      </c>
      <c r="N54" s="4">
        <v>520</v>
      </c>
      <c r="O54" s="6"/>
      <c r="P54" s="3" t="s">
        <v>10</v>
      </c>
      <c r="Q54" s="6"/>
      <c r="R54" s="3" t="s">
        <v>10</v>
      </c>
      <c r="S54" s="5">
        <f>'бат#'!L48</f>
        <v>0</v>
      </c>
      <c r="T54" s="5">
        <f>'бат#'!M48</f>
        <v>0</v>
      </c>
      <c r="U54" s="8" t="s">
        <v>10</v>
      </c>
      <c r="W54" s="10" t="s">
        <v>57</v>
      </c>
      <c r="X54" s="4">
        <v>2130</v>
      </c>
      <c r="Y54" s="4">
        <v>520</v>
      </c>
      <c r="Z54" s="6"/>
      <c r="AA54" s="3" t="s">
        <v>10</v>
      </c>
      <c r="AB54" s="6"/>
      <c r="AC54" s="3" t="s">
        <v>10</v>
      </c>
      <c r="AD54" s="5">
        <f>'бат#'!AB48</f>
        <v>0</v>
      </c>
      <c r="AE54" s="5">
        <f>'бат#'!AC48</f>
        <v>0</v>
      </c>
      <c r="AF54" s="8" t="s">
        <v>10</v>
      </c>
      <c r="AH54" s="10" t="s">
        <v>57</v>
      </c>
      <c r="AI54" s="4">
        <v>2130</v>
      </c>
      <c r="AJ54" s="4">
        <v>520</v>
      </c>
      <c r="AK54" s="6"/>
      <c r="AL54" s="3" t="s">
        <v>10</v>
      </c>
      <c r="AM54" s="6"/>
      <c r="AN54" s="3" t="s">
        <v>10</v>
      </c>
      <c r="AO54" s="5">
        <f>'бат#'!AD48</f>
        <v>0</v>
      </c>
      <c r="AP54" s="5">
        <f>'бат#'!AE48</f>
        <v>0</v>
      </c>
      <c r="AQ54" s="8" t="s">
        <v>10</v>
      </c>
    </row>
    <row r="55" spans="1:43" ht="13.5">
      <c r="A55" s="10" t="s">
        <v>58</v>
      </c>
      <c r="B55" s="4">
        <v>2131</v>
      </c>
      <c r="C55" s="4">
        <v>530</v>
      </c>
      <c r="D55" s="6"/>
      <c r="E55" s="3" t="s">
        <v>10</v>
      </c>
      <c r="F55" s="6"/>
      <c r="G55" s="3" t="s">
        <v>10</v>
      </c>
      <c r="H55" s="5">
        <f>'бат#'!AF49</f>
        <v>0</v>
      </c>
      <c r="I55" s="5">
        <f>'бат#'!AG49</f>
        <v>0</v>
      </c>
      <c r="J55" s="8" t="s">
        <v>10</v>
      </c>
      <c r="L55" s="10" t="s">
        <v>58</v>
      </c>
      <c r="M55" s="4">
        <v>2131</v>
      </c>
      <c r="N55" s="4">
        <v>530</v>
      </c>
      <c r="O55" s="6"/>
      <c r="P55" s="3" t="s">
        <v>10</v>
      </c>
      <c r="Q55" s="6"/>
      <c r="R55" s="3" t="s">
        <v>10</v>
      </c>
      <c r="S55" s="5">
        <f>'бат#'!L49</f>
        <v>0</v>
      </c>
      <c r="T55" s="5">
        <f>'бат#'!M49</f>
        <v>0</v>
      </c>
      <c r="U55" s="8" t="s">
        <v>10</v>
      </c>
      <c r="W55" s="10" t="s">
        <v>58</v>
      </c>
      <c r="X55" s="4">
        <v>2131</v>
      </c>
      <c r="Y55" s="4">
        <v>530</v>
      </c>
      <c r="Z55" s="6"/>
      <c r="AA55" s="3" t="s">
        <v>10</v>
      </c>
      <c r="AB55" s="6"/>
      <c r="AC55" s="3" t="s">
        <v>10</v>
      </c>
      <c r="AD55" s="5">
        <f>'бат#'!AB49</f>
        <v>0</v>
      </c>
      <c r="AE55" s="5">
        <f>'бат#'!AC49</f>
        <v>0</v>
      </c>
      <c r="AF55" s="8" t="s">
        <v>10</v>
      </c>
      <c r="AH55" s="10" t="s">
        <v>58</v>
      </c>
      <c r="AI55" s="4">
        <v>2131</v>
      </c>
      <c r="AJ55" s="4">
        <v>530</v>
      </c>
      <c r="AK55" s="6"/>
      <c r="AL55" s="3" t="s">
        <v>10</v>
      </c>
      <c r="AM55" s="6"/>
      <c r="AN55" s="3" t="s">
        <v>10</v>
      </c>
      <c r="AO55" s="5">
        <f>'бат#'!AD49</f>
        <v>0</v>
      </c>
      <c r="AP55" s="5">
        <f>'бат#'!AE49</f>
        <v>0</v>
      </c>
      <c r="AQ55" s="8" t="s">
        <v>10</v>
      </c>
    </row>
    <row r="56" spans="1:43" ht="22.5" customHeight="1">
      <c r="A56" s="11" t="s">
        <v>59</v>
      </c>
      <c r="B56" s="4">
        <v>2133</v>
      </c>
      <c r="C56" s="4">
        <v>550</v>
      </c>
      <c r="D56" s="6"/>
      <c r="E56" s="3" t="s">
        <v>10</v>
      </c>
      <c r="F56" s="6"/>
      <c r="G56" s="3" t="s">
        <v>10</v>
      </c>
      <c r="H56" s="5">
        <f>'бат#'!AF50</f>
        <v>0</v>
      </c>
      <c r="I56" s="5">
        <f>'бат#'!AG50</f>
        <v>0</v>
      </c>
      <c r="J56" s="8" t="s">
        <v>10</v>
      </c>
      <c r="L56" s="11" t="s">
        <v>59</v>
      </c>
      <c r="M56" s="4">
        <v>2133</v>
      </c>
      <c r="N56" s="4">
        <v>550</v>
      </c>
      <c r="O56" s="6"/>
      <c r="P56" s="3" t="s">
        <v>10</v>
      </c>
      <c r="Q56" s="6"/>
      <c r="R56" s="3" t="s">
        <v>10</v>
      </c>
      <c r="S56" s="5">
        <f>'бат#'!L50</f>
        <v>0</v>
      </c>
      <c r="T56" s="5">
        <f>'бат#'!M50</f>
        <v>0</v>
      </c>
      <c r="U56" s="8" t="s">
        <v>10</v>
      </c>
      <c r="W56" s="11" t="s">
        <v>59</v>
      </c>
      <c r="X56" s="4">
        <v>2133</v>
      </c>
      <c r="Y56" s="4">
        <v>550</v>
      </c>
      <c r="Z56" s="6"/>
      <c r="AA56" s="3" t="s">
        <v>10</v>
      </c>
      <c r="AB56" s="6"/>
      <c r="AC56" s="3" t="s">
        <v>10</v>
      </c>
      <c r="AD56" s="5">
        <f>'бат#'!AB50</f>
        <v>0</v>
      </c>
      <c r="AE56" s="5">
        <f>'бат#'!AC50</f>
        <v>0</v>
      </c>
      <c r="AF56" s="8" t="s">
        <v>10</v>
      </c>
      <c r="AH56" s="11" t="s">
        <v>59</v>
      </c>
      <c r="AI56" s="4">
        <v>2133</v>
      </c>
      <c r="AJ56" s="4">
        <v>550</v>
      </c>
      <c r="AK56" s="6"/>
      <c r="AL56" s="3" t="s">
        <v>10</v>
      </c>
      <c r="AM56" s="6"/>
      <c r="AN56" s="3" t="s">
        <v>10</v>
      </c>
      <c r="AO56" s="5">
        <f>'бат#'!AD50</f>
        <v>0</v>
      </c>
      <c r="AP56" s="5">
        <f>'бат#'!AE50</f>
        <v>0</v>
      </c>
      <c r="AQ56" s="8" t="s">
        <v>10</v>
      </c>
    </row>
    <row r="57" spans="1:43" ht="13.5">
      <c r="A57" s="10" t="s">
        <v>60</v>
      </c>
      <c r="B57" s="4">
        <v>2200</v>
      </c>
      <c r="C57" s="4">
        <v>590</v>
      </c>
      <c r="D57" s="6"/>
      <c r="E57" s="3" t="s">
        <v>10</v>
      </c>
      <c r="F57" s="6"/>
      <c r="G57" s="3" t="s">
        <v>10</v>
      </c>
      <c r="H57" s="5">
        <f>'бат#'!AF51</f>
        <v>0</v>
      </c>
      <c r="I57" s="5">
        <f>'бат#'!AG51</f>
        <v>0</v>
      </c>
      <c r="J57" s="8" t="s">
        <v>10</v>
      </c>
      <c r="L57" s="10" t="s">
        <v>60</v>
      </c>
      <c r="M57" s="4">
        <v>2200</v>
      </c>
      <c r="N57" s="4">
        <v>590</v>
      </c>
      <c r="O57" s="6"/>
      <c r="P57" s="3" t="s">
        <v>10</v>
      </c>
      <c r="Q57" s="6"/>
      <c r="R57" s="3" t="s">
        <v>10</v>
      </c>
      <c r="S57" s="5">
        <f>'бат#'!L51</f>
        <v>0</v>
      </c>
      <c r="T57" s="5">
        <f>'бат#'!M51</f>
        <v>0</v>
      </c>
      <c r="U57" s="8" t="s">
        <v>10</v>
      </c>
      <c r="W57" s="10" t="s">
        <v>60</v>
      </c>
      <c r="X57" s="4">
        <v>2200</v>
      </c>
      <c r="Y57" s="4">
        <v>590</v>
      </c>
      <c r="Z57" s="6"/>
      <c r="AA57" s="3" t="s">
        <v>10</v>
      </c>
      <c r="AB57" s="6"/>
      <c r="AC57" s="3" t="s">
        <v>10</v>
      </c>
      <c r="AD57" s="5">
        <f>'бат#'!AB51</f>
        <v>0</v>
      </c>
      <c r="AE57" s="5">
        <f>'бат#'!AC51</f>
        <v>0</v>
      </c>
      <c r="AF57" s="8" t="s">
        <v>10</v>
      </c>
      <c r="AH57" s="10" t="s">
        <v>60</v>
      </c>
      <c r="AI57" s="4">
        <v>2200</v>
      </c>
      <c r="AJ57" s="4">
        <v>590</v>
      </c>
      <c r="AK57" s="6"/>
      <c r="AL57" s="3" t="s">
        <v>10</v>
      </c>
      <c r="AM57" s="6"/>
      <c r="AN57" s="3" t="s">
        <v>10</v>
      </c>
      <c r="AO57" s="5">
        <f>'бат#'!AD51</f>
        <v>0</v>
      </c>
      <c r="AP57" s="5">
        <f>'бат#'!AE51</f>
        <v>0</v>
      </c>
      <c r="AQ57" s="8" t="s">
        <v>10</v>
      </c>
    </row>
    <row r="58" spans="1:43" ht="13.5">
      <c r="A58" s="10" t="s">
        <v>61</v>
      </c>
      <c r="B58" s="4">
        <v>2300</v>
      </c>
      <c r="C58" s="4">
        <v>600</v>
      </c>
      <c r="D58" s="6"/>
      <c r="E58" s="4" t="s">
        <v>10</v>
      </c>
      <c r="F58" s="6"/>
      <c r="G58" s="3" t="s">
        <v>10</v>
      </c>
      <c r="H58" s="5">
        <f>'бат#'!AF52</f>
        <v>0</v>
      </c>
      <c r="I58" s="5">
        <f>'бат#'!AG52</f>
        <v>0</v>
      </c>
      <c r="J58" s="8" t="s">
        <v>10</v>
      </c>
      <c r="L58" s="10" t="s">
        <v>61</v>
      </c>
      <c r="M58" s="4">
        <v>2300</v>
      </c>
      <c r="N58" s="4">
        <v>600</v>
      </c>
      <c r="O58" s="6"/>
      <c r="P58" s="4" t="s">
        <v>10</v>
      </c>
      <c r="Q58" s="6"/>
      <c r="R58" s="3" t="s">
        <v>10</v>
      </c>
      <c r="S58" s="5">
        <f>'бат#'!L52</f>
        <v>0</v>
      </c>
      <c r="T58" s="5">
        <f>'бат#'!M52</f>
        <v>0</v>
      </c>
      <c r="U58" s="8" t="s">
        <v>10</v>
      </c>
      <c r="W58" s="10" t="s">
        <v>61</v>
      </c>
      <c r="X58" s="4">
        <v>2300</v>
      </c>
      <c r="Y58" s="4">
        <v>600</v>
      </c>
      <c r="Z58" s="6"/>
      <c r="AA58" s="4" t="s">
        <v>10</v>
      </c>
      <c r="AB58" s="6"/>
      <c r="AC58" s="3" t="s">
        <v>10</v>
      </c>
      <c r="AD58" s="5">
        <f>'бат#'!AB52</f>
        <v>0</v>
      </c>
      <c r="AE58" s="5">
        <f>'бат#'!AC52</f>
        <v>0</v>
      </c>
      <c r="AF58" s="8" t="s">
        <v>10</v>
      </c>
      <c r="AH58" s="10" t="s">
        <v>61</v>
      </c>
      <c r="AI58" s="4">
        <v>2300</v>
      </c>
      <c r="AJ58" s="4">
        <v>600</v>
      </c>
      <c r="AK58" s="6"/>
      <c r="AL58" s="4" t="s">
        <v>10</v>
      </c>
      <c r="AM58" s="6"/>
      <c r="AN58" s="3" t="s">
        <v>10</v>
      </c>
      <c r="AO58" s="5">
        <f>'бат#'!AD52</f>
        <v>0</v>
      </c>
      <c r="AP58" s="5">
        <f>'бат#'!AE52</f>
        <v>0</v>
      </c>
      <c r="AQ58" s="8" t="s">
        <v>10</v>
      </c>
    </row>
    <row r="59" spans="1:43" ht="13.5">
      <c r="A59" s="10" t="s">
        <v>62</v>
      </c>
      <c r="B59" s="4">
        <v>2400</v>
      </c>
      <c r="C59" s="4">
        <v>610</v>
      </c>
      <c r="D59" s="6"/>
      <c r="E59" s="3" t="s">
        <v>10</v>
      </c>
      <c r="F59" s="6"/>
      <c r="G59" s="3" t="s">
        <v>10</v>
      </c>
      <c r="H59" s="5">
        <f>'бат#'!AF53</f>
        <v>0</v>
      </c>
      <c r="I59" s="5">
        <f>'бат#'!AG53</f>
        <v>0</v>
      </c>
      <c r="J59" s="8" t="s">
        <v>10</v>
      </c>
      <c r="L59" s="10" t="s">
        <v>62</v>
      </c>
      <c r="M59" s="4">
        <v>2400</v>
      </c>
      <c r="N59" s="4">
        <v>610</v>
      </c>
      <c r="O59" s="6"/>
      <c r="P59" s="3" t="s">
        <v>10</v>
      </c>
      <c r="Q59" s="6"/>
      <c r="R59" s="3" t="s">
        <v>10</v>
      </c>
      <c r="S59" s="5">
        <f>'бат#'!L53</f>
        <v>0</v>
      </c>
      <c r="T59" s="5">
        <f>'бат#'!M53</f>
        <v>0</v>
      </c>
      <c r="U59" s="8" t="s">
        <v>10</v>
      </c>
      <c r="W59" s="10" t="s">
        <v>62</v>
      </c>
      <c r="X59" s="4">
        <v>2400</v>
      </c>
      <c r="Y59" s="4">
        <v>610</v>
      </c>
      <c r="Z59" s="6"/>
      <c r="AA59" s="3" t="s">
        <v>10</v>
      </c>
      <c r="AB59" s="6"/>
      <c r="AC59" s="3" t="s">
        <v>10</v>
      </c>
      <c r="AD59" s="5">
        <f>'бат#'!AB53</f>
        <v>0</v>
      </c>
      <c r="AE59" s="5">
        <f>'бат#'!AC53</f>
        <v>0</v>
      </c>
      <c r="AF59" s="8" t="s">
        <v>10</v>
      </c>
      <c r="AH59" s="10" t="s">
        <v>62</v>
      </c>
      <c r="AI59" s="4">
        <v>2400</v>
      </c>
      <c r="AJ59" s="4">
        <v>610</v>
      </c>
      <c r="AK59" s="6"/>
      <c r="AL59" s="3" t="s">
        <v>10</v>
      </c>
      <c r="AM59" s="6"/>
      <c r="AN59" s="3" t="s">
        <v>10</v>
      </c>
      <c r="AO59" s="5">
        <f>'бат#'!AD53</f>
        <v>0</v>
      </c>
      <c r="AP59" s="5">
        <f>'бат#'!AE53</f>
        <v>0</v>
      </c>
      <c r="AQ59" s="8" t="s">
        <v>10</v>
      </c>
    </row>
    <row r="60" spans="1:37" ht="13.5">
      <c r="A60" s="15" t="s">
        <v>119</v>
      </c>
      <c r="B60" s="15"/>
      <c r="C60" s="15"/>
      <c r="D60" s="35"/>
      <c r="L60" s="15" t="s">
        <v>119</v>
      </c>
      <c r="M60" s="15"/>
      <c r="N60" s="15"/>
      <c r="O60" s="16"/>
      <c r="W60" s="15" t="s">
        <v>119</v>
      </c>
      <c r="X60" s="15"/>
      <c r="Y60" s="15"/>
      <c r="Z60" s="16"/>
      <c r="AH60" s="15" t="s">
        <v>119</v>
      </c>
      <c r="AI60" s="15"/>
      <c r="AJ60" s="15"/>
      <c r="AK60" s="16"/>
    </row>
    <row r="61" spans="1:36" ht="13.5">
      <c r="A61" s="15" t="s">
        <v>118</v>
      </c>
      <c r="B61" s="2"/>
      <c r="C61" s="2"/>
      <c r="L61" s="15" t="s">
        <v>118</v>
      </c>
      <c r="M61" s="2"/>
      <c r="N61" s="2"/>
      <c r="W61" s="15" t="s">
        <v>118</v>
      </c>
      <c r="X61" s="2"/>
      <c r="Y61" s="2"/>
      <c r="AH61" s="15" t="s">
        <v>118</v>
      </c>
      <c r="AI61" s="2"/>
      <c r="AJ61" s="2"/>
    </row>
    <row r="62" spans="1:3" ht="13.5">
      <c r="A62" s="1"/>
      <c r="B62" s="2"/>
      <c r="C62" s="2"/>
    </row>
    <row r="63" spans="1:2" ht="13.5">
      <c r="A63" s="1"/>
      <c r="B63" s="2"/>
    </row>
  </sheetData>
  <sheetProtection/>
  <mergeCells count="36">
    <mergeCell ref="AF7:AF8"/>
    <mergeCell ref="AH7:AH8"/>
    <mergeCell ref="AI7:AI8"/>
    <mergeCell ref="AJ7:AJ8"/>
    <mergeCell ref="AO7:AP7"/>
    <mergeCell ref="AQ7:AQ8"/>
    <mergeCell ref="AK7:AK8"/>
    <mergeCell ref="AL7:AL8"/>
    <mergeCell ref="AM7:AM8"/>
    <mergeCell ref="AN7:AN8"/>
    <mergeCell ref="J7:J8"/>
    <mergeCell ref="L7:L8"/>
    <mergeCell ref="AA7:AA8"/>
    <mergeCell ref="AB7:AB8"/>
    <mergeCell ref="O7:O8"/>
    <mergeCell ref="P7:P8"/>
    <mergeCell ref="Q7:Q8"/>
    <mergeCell ref="R7:R8"/>
    <mergeCell ref="W7:W8"/>
    <mergeCell ref="X7:X8"/>
    <mergeCell ref="G7:G8"/>
    <mergeCell ref="H7:I7"/>
    <mergeCell ref="AC7:AC8"/>
    <mergeCell ref="AD7:AE7"/>
    <mergeCell ref="Y7:Y8"/>
    <mergeCell ref="Z7:Z8"/>
    <mergeCell ref="S7:T7"/>
    <mergeCell ref="U7:U8"/>
    <mergeCell ref="M7:M8"/>
    <mergeCell ref="N7:N8"/>
    <mergeCell ref="A7:A8"/>
    <mergeCell ref="B7:B8"/>
    <mergeCell ref="C7:C8"/>
    <mergeCell ref="D7:D8"/>
    <mergeCell ref="E7:E8"/>
    <mergeCell ref="F7:F8"/>
  </mergeCells>
  <printOptions/>
  <pageMargins left="0.75" right="0.75" top="1" bottom="1" header="0.5" footer="0.5"/>
  <pageSetup horizontalDpi="600" verticalDpi="600" orientation="landscape" paperSize="9" scale="96" r:id="rId1"/>
  <headerFooter alignWithMargins="0">
    <oddFooter>&amp;CСтраница &amp;P</oddFooter>
  </headerFooter>
  <rowBreaks count="1" manualBreakCount="1">
    <brk id="29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H1" sqref="H1"/>
      <selection pane="bottomLeft" activeCell="A18" sqref="A18"/>
      <selection pane="bottomRight" activeCell="A25" sqref="A25"/>
    </sheetView>
  </sheetViews>
  <sheetFormatPr defaultColWidth="9.00390625" defaultRowHeight="12.75"/>
  <cols>
    <col min="1" max="1" width="8.125" style="114" customWidth="1"/>
    <col min="2" max="11" width="10.25390625" style="90" customWidth="1"/>
    <col min="12" max="13" width="10.25390625" style="97" customWidth="1"/>
    <col min="14" max="27" width="10.25390625" style="90" customWidth="1"/>
    <col min="28" max="29" width="10.25390625" style="97" customWidth="1"/>
    <col min="30" max="31" width="10.25390625" style="90" customWidth="1"/>
    <col min="32" max="32" width="10.25390625" style="97" customWidth="1"/>
    <col min="33" max="16384" width="9.125" style="97" customWidth="1"/>
  </cols>
  <sheetData>
    <row r="1" spans="1:33" ht="12.75">
      <c r="A1" s="381" t="s">
        <v>2</v>
      </c>
      <c r="B1" s="382" t="s">
        <v>91</v>
      </c>
      <c r="C1" s="383"/>
      <c r="D1" s="369" t="s">
        <v>110</v>
      </c>
      <c r="E1" s="370"/>
      <c r="F1" s="369" t="s">
        <v>111</v>
      </c>
      <c r="G1" s="370"/>
      <c r="H1" s="369" t="s">
        <v>97</v>
      </c>
      <c r="I1" s="370"/>
      <c r="J1" s="369" t="s">
        <v>98</v>
      </c>
      <c r="K1" s="370"/>
      <c r="L1" s="386" t="s">
        <v>94</v>
      </c>
      <c r="M1" s="387"/>
      <c r="N1" s="388" t="s">
        <v>91</v>
      </c>
      <c r="O1" s="383"/>
      <c r="P1" s="369" t="s">
        <v>99</v>
      </c>
      <c r="Q1" s="370"/>
      <c r="R1" s="369" t="s">
        <v>105</v>
      </c>
      <c r="S1" s="370"/>
      <c r="T1" s="369" t="s">
        <v>117</v>
      </c>
      <c r="U1" s="370"/>
      <c r="V1" s="369" t="s">
        <v>100</v>
      </c>
      <c r="W1" s="370"/>
      <c r="X1" s="369" t="s">
        <v>154</v>
      </c>
      <c r="Y1" s="370"/>
      <c r="Z1" s="369" t="s">
        <v>155</v>
      </c>
      <c r="AA1" s="370"/>
      <c r="AB1" s="358" t="s">
        <v>101</v>
      </c>
      <c r="AC1" s="359"/>
      <c r="AD1" s="377" t="s">
        <v>113</v>
      </c>
      <c r="AE1" s="378"/>
      <c r="AF1" s="375" t="s">
        <v>104</v>
      </c>
      <c r="AG1" s="376"/>
    </row>
    <row r="2" spans="1:33" ht="12.75">
      <c r="A2" s="381"/>
      <c r="B2" s="384" t="s">
        <v>92</v>
      </c>
      <c r="C2" s="385"/>
      <c r="D2" s="371"/>
      <c r="E2" s="372"/>
      <c r="F2" s="371"/>
      <c r="G2" s="372"/>
      <c r="H2" s="371"/>
      <c r="I2" s="372"/>
      <c r="J2" s="371"/>
      <c r="K2" s="372"/>
      <c r="L2" s="360" t="s">
        <v>93</v>
      </c>
      <c r="M2" s="361"/>
      <c r="N2" s="389" t="s">
        <v>95</v>
      </c>
      <c r="O2" s="385"/>
      <c r="P2" s="371"/>
      <c r="Q2" s="372"/>
      <c r="R2" s="371"/>
      <c r="S2" s="372"/>
      <c r="T2" s="371"/>
      <c r="U2" s="372"/>
      <c r="V2" s="371"/>
      <c r="W2" s="372"/>
      <c r="X2" s="371"/>
      <c r="Y2" s="372"/>
      <c r="Z2" s="371"/>
      <c r="AA2" s="372"/>
      <c r="AB2" s="360" t="s">
        <v>131</v>
      </c>
      <c r="AC2" s="361"/>
      <c r="AD2" s="379" t="s">
        <v>112</v>
      </c>
      <c r="AE2" s="380"/>
      <c r="AF2" s="375" t="s">
        <v>131</v>
      </c>
      <c r="AG2" s="376"/>
    </row>
    <row r="3" spans="1:33" ht="12.75">
      <c r="A3" s="381"/>
      <c r="B3" s="94" t="s">
        <v>130</v>
      </c>
      <c r="C3" s="88" t="s">
        <v>132</v>
      </c>
      <c r="D3" s="88" t="s">
        <v>130</v>
      </c>
      <c r="E3" s="88" t="s">
        <v>132</v>
      </c>
      <c r="F3" s="88" t="s">
        <v>130</v>
      </c>
      <c r="G3" s="88" t="s">
        <v>132</v>
      </c>
      <c r="H3" s="88" t="s">
        <v>130</v>
      </c>
      <c r="I3" s="88" t="s">
        <v>132</v>
      </c>
      <c r="J3" s="88" t="s">
        <v>130</v>
      </c>
      <c r="K3" s="88" t="s">
        <v>132</v>
      </c>
      <c r="L3" s="109" t="s">
        <v>130</v>
      </c>
      <c r="M3" s="98" t="s">
        <v>132</v>
      </c>
      <c r="N3" s="88" t="s">
        <v>130</v>
      </c>
      <c r="O3" s="88" t="s">
        <v>132</v>
      </c>
      <c r="P3" s="88" t="s">
        <v>130</v>
      </c>
      <c r="Q3" s="88" t="s">
        <v>132</v>
      </c>
      <c r="R3" s="88" t="s">
        <v>130</v>
      </c>
      <c r="S3" s="88" t="s">
        <v>132</v>
      </c>
      <c r="T3" s="88" t="s">
        <v>81</v>
      </c>
      <c r="U3" s="88" t="s">
        <v>132</v>
      </c>
      <c r="V3" s="88" t="s">
        <v>81</v>
      </c>
      <c r="W3" s="88" t="s">
        <v>132</v>
      </c>
      <c r="X3" s="88" t="s">
        <v>81</v>
      </c>
      <c r="Y3" s="88" t="s">
        <v>132</v>
      </c>
      <c r="Z3" s="88" t="s">
        <v>81</v>
      </c>
      <c r="AA3" s="88" t="s">
        <v>132</v>
      </c>
      <c r="AB3" s="109" t="s">
        <v>130</v>
      </c>
      <c r="AC3" s="98" t="s">
        <v>132</v>
      </c>
      <c r="AD3" s="110" t="s">
        <v>130</v>
      </c>
      <c r="AE3" s="99" t="s">
        <v>132</v>
      </c>
      <c r="AF3" s="111" t="s">
        <v>130</v>
      </c>
      <c r="AG3" s="100" t="s">
        <v>132</v>
      </c>
    </row>
    <row r="4" spans="1:33" s="102" customFormat="1" ht="12.75">
      <c r="A4" s="101" t="s">
        <v>11</v>
      </c>
      <c r="B4" s="115">
        <f>B9</f>
        <v>953509</v>
      </c>
      <c r="C4" s="115">
        <f aca="true" t="shared" si="0" ref="C4:K4">C9</f>
        <v>0</v>
      </c>
      <c r="D4" s="115">
        <f t="shared" si="0"/>
        <v>51609</v>
      </c>
      <c r="E4" s="115">
        <f t="shared" si="0"/>
        <v>0</v>
      </c>
      <c r="F4" s="115">
        <f t="shared" si="0"/>
        <v>44674</v>
      </c>
      <c r="G4" s="115">
        <f t="shared" si="0"/>
        <v>0</v>
      </c>
      <c r="H4" s="115">
        <f t="shared" si="0"/>
        <v>54822</v>
      </c>
      <c r="I4" s="115">
        <f t="shared" si="0"/>
        <v>0</v>
      </c>
      <c r="J4" s="115">
        <f t="shared" si="0"/>
        <v>54645</v>
      </c>
      <c r="K4" s="115">
        <f t="shared" si="0"/>
        <v>0</v>
      </c>
      <c r="L4" s="92">
        <f aca="true" t="shared" si="1" ref="L4:M38">B4+D4+F4+H4+J4</f>
        <v>1159259</v>
      </c>
      <c r="M4" s="92">
        <f t="shared" si="1"/>
        <v>0</v>
      </c>
      <c r="N4" s="115">
        <f aca="true" t="shared" si="2" ref="N4:AA4">N9</f>
        <v>515936</v>
      </c>
      <c r="O4" s="115">
        <f t="shared" si="2"/>
        <v>0</v>
      </c>
      <c r="P4" s="115">
        <f t="shared" si="2"/>
        <v>45854</v>
      </c>
      <c r="Q4" s="115">
        <f t="shared" si="2"/>
        <v>0</v>
      </c>
      <c r="R4" s="115">
        <f t="shared" si="2"/>
        <v>17133</v>
      </c>
      <c r="S4" s="115">
        <f t="shared" si="2"/>
        <v>17133</v>
      </c>
      <c r="T4" s="115">
        <f t="shared" si="2"/>
        <v>12556</v>
      </c>
      <c r="U4" s="115">
        <f t="shared" si="2"/>
        <v>0</v>
      </c>
      <c r="V4" s="115">
        <f t="shared" si="2"/>
        <v>7290</v>
      </c>
      <c r="W4" s="115">
        <f t="shared" si="2"/>
        <v>0</v>
      </c>
      <c r="X4" s="115">
        <f t="shared" si="2"/>
        <v>4960</v>
      </c>
      <c r="Y4" s="115">
        <f t="shared" si="2"/>
        <v>4960</v>
      </c>
      <c r="Z4" s="115">
        <f t="shared" si="2"/>
        <v>6601</v>
      </c>
      <c r="AA4" s="115">
        <f t="shared" si="2"/>
        <v>6601</v>
      </c>
      <c r="AB4" s="92">
        <f>N4+P4+R4+T4+V4+X4+Z4</f>
        <v>610330</v>
      </c>
      <c r="AC4" s="92">
        <f>O4+Q4+S4+U4+W4+Y4+AA4</f>
        <v>28694</v>
      </c>
      <c r="AD4" s="115">
        <f>AD9</f>
        <v>13750</v>
      </c>
      <c r="AE4" s="115">
        <f>AE9</f>
        <v>0</v>
      </c>
      <c r="AF4" s="116">
        <f aca="true" t="shared" si="3" ref="AF4:AF15">L4+AB4+AD4</f>
        <v>1783339</v>
      </c>
      <c r="AG4" s="116">
        <f aca="true" t="shared" si="4" ref="AG4:AG15">M4+AC4+AE4</f>
        <v>28694</v>
      </c>
    </row>
    <row r="5" spans="1:33" ht="12.75">
      <c r="A5" s="95" t="s">
        <v>13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96">
        <f t="shared" si="1"/>
        <v>0</v>
      </c>
      <c r="M5" s="96">
        <f t="shared" si="1"/>
        <v>0</v>
      </c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92">
        <f aca="true" t="shared" si="5" ref="AB5:AB53">N5+P5+R5+T5+V5+X5+Z5</f>
        <v>0</v>
      </c>
      <c r="AC5" s="92">
        <f aca="true" t="shared" si="6" ref="AC5:AC53">O5+Q5+S5+U5+W5+Y5+AA5</f>
        <v>0</v>
      </c>
      <c r="AD5" s="112"/>
      <c r="AE5" s="112"/>
      <c r="AF5" s="96">
        <f t="shared" si="3"/>
        <v>0</v>
      </c>
      <c r="AG5" s="113">
        <f t="shared" si="4"/>
        <v>0</v>
      </c>
    </row>
    <row r="6" spans="1:33" ht="12.75">
      <c r="A6" s="95" t="s">
        <v>15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96">
        <f aca="true" t="shared" si="7" ref="L6:M8">B6+D6+F6+H6+J6</f>
        <v>0</v>
      </c>
      <c r="M6" s="96">
        <f t="shared" si="7"/>
        <v>0</v>
      </c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92">
        <f t="shared" si="5"/>
        <v>0</v>
      </c>
      <c r="AC6" s="92">
        <f t="shared" si="6"/>
        <v>0</v>
      </c>
      <c r="AD6" s="112"/>
      <c r="AE6" s="112"/>
      <c r="AF6" s="96">
        <f t="shared" si="3"/>
        <v>0</v>
      </c>
      <c r="AG6" s="113">
        <f t="shared" si="4"/>
        <v>0</v>
      </c>
    </row>
    <row r="7" spans="1:33" ht="12.75">
      <c r="A7" s="95" t="s">
        <v>17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96">
        <f t="shared" si="7"/>
        <v>0</v>
      </c>
      <c r="M7" s="96">
        <f t="shared" si="7"/>
        <v>0</v>
      </c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92">
        <f t="shared" si="5"/>
        <v>0</v>
      </c>
      <c r="AC7" s="92">
        <f t="shared" si="6"/>
        <v>0</v>
      </c>
      <c r="AD7" s="112"/>
      <c r="AE7" s="112"/>
      <c r="AF7" s="96">
        <f t="shared" si="3"/>
        <v>0</v>
      </c>
      <c r="AG7" s="113">
        <f t="shared" si="4"/>
        <v>0</v>
      </c>
    </row>
    <row r="8" spans="1:33" ht="12.75">
      <c r="A8" s="95" t="s">
        <v>19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96">
        <f t="shared" si="7"/>
        <v>0</v>
      </c>
      <c r="M8" s="96">
        <f t="shared" si="7"/>
        <v>0</v>
      </c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92">
        <f t="shared" si="5"/>
        <v>0</v>
      </c>
      <c r="AC8" s="92">
        <f t="shared" si="6"/>
        <v>0</v>
      </c>
      <c r="AD8" s="112"/>
      <c r="AE8" s="112"/>
      <c r="AF8" s="96">
        <f t="shared" si="3"/>
        <v>0</v>
      </c>
      <c r="AG8" s="113">
        <f t="shared" si="4"/>
        <v>0</v>
      </c>
    </row>
    <row r="9" spans="1:33" s="102" customFormat="1" ht="12.75">
      <c r="A9" s="101" t="s">
        <v>20</v>
      </c>
      <c r="B9" s="115">
        <f>B10+B45</f>
        <v>953509</v>
      </c>
      <c r="C9" s="115">
        <f aca="true" t="shared" si="8" ref="C9:K9">C10+C45</f>
        <v>0</v>
      </c>
      <c r="D9" s="115">
        <f t="shared" si="8"/>
        <v>51609</v>
      </c>
      <c r="E9" s="115">
        <f t="shared" si="8"/>
        <v>0</v>
      </c>
      <c r="F9" s="115">
        <f t="shared" si="8"/>
        <v>44674</v>
      </c>
      <c r="G9" s="115">
        <f t="shared" si="8"/>
        <v>0</v>
      </c>
      <c r="H9" s="115">
        <f t="shared" si="8"/>
        <v>54822</v>
      </c>
      <c r="I9" s="115">
        <f t="shared" si="8"/>
        <v>0</v>
      </c>
      <c r="J9" s="115">
        <f t="shared" si="8"/>
        <v>54645</v>
      </c>
      <c r="K9" s="115">
        <f t="shared" si="8"/>
        <v>0</v>
      </c>
      <c r="L9" s="92">
        <f t="shared" si="1"/>
        <v>1159259</v>
      </c>
      <c r="M9" s="92">
        <f t="shared" si="1"/>
        <v>0</v>
      </c>
      <c r="N9" s="115">
        <f aca="true" t="shared" si="9" ref="N9:AA9">N10+N45</f>
        <v>515936</v>
      </c>
      <c r="O9" s="115">
        <f t="shared" si="9"/>
        <v>0</v>
      </c>
      <c r="P9" s="115">
        <f t="shared" si="9"/>
        <v>45854</v>
      </c>
      <c r="Q9" s="115">
        <f t="shared" si="9"/>
        <v>0</v>
      </c>
      <c r="R9" s="115">
        <f t="shared" si="9"/>
        <v>17133</v>
      </c>
      <c r="S9" s="115">
        <f t="shared" si="9"/>
        <v>17133</v>
      </c>
      <c r="T9" s="115">
        <f t="shared" si="9"/>
        <v>12556</v>
      </c>
      <c r="U9" s="115">
        <f t="shared" si="9"/>
        <v>0</v>
      </c>
      <c r="V9" s="115">
        <f t="shared" si="9"/>
        <v>7290</v>
      </c>
      <c r="W9" s="115">
        <f t="shared" si="9"/>
        <v>0</v>
      </c>
      <c r="X9" s="115">
        <f t="shared" si="9"/>
        <v>4960</v>
      </c>
      <c r="Y9" s="115">
        <f t="shared" si="9"/>
        <v>4960</v>
      </c>
      <c r="Z9" s="115">
        <f t="shared" si="9"/>
        <v>6601</v>
      </c>
      <c r="AA9" s="115">
        <f t="shared" si="9"/>
        <v>6601</v>
      </c>
      <c r="AB9" s="92">
        <f t="shared" si="5"/>
        <v>610330</v>
      </c>
      <c r="AC9" s="92">
        <f t="shared" si="6"/>
        <v>28694</v>
      </c>
      <c r="AD9" s="115">
        <f>AD10+AD45</f>
        <v>13750</v>
      </c>
      <c r="AE9" s="115">
        <f>AE10+AE45</f>
        <v>0</v>
      </c>
      <c r="AF9" s="92">
        <f t="shared" si="3"/>
        <v>1783339</v>
      </c>
      <c r="AG9" s="116">
        <f t="shared" si="4"/>
        <v>28694</v>
      </c>
    </row>
    <row r="10" spans="1:33" s="102" customFormat="1" ht="12.75">
      <c r="A10" s="101">
        <v>1000</v>
      </c>
      <c r="B10" s="115">
        <f>B11+B36</f>
        <v>953509</v>
      </c>
      <c r="C10" s="115">
        <f aca="true" t="shared" si="10" ref="C10:K10">C11+C36</f>
        <v>0</v>
      </c>
      <c r="D10" s="115">
        <f t="shared" si="10"/>
        <v>51609</v>
      </c>
      <c r="E10" s="115">
        <f t="shared" si="10"/>
        <v>0</v>
      </c>
      <c r="F10" s="115">
        <f t="shared" si="10"/>
        <v>44674</v>
      </c>
      <c r="G10" s="115">
        <f t="shared" si="10"/>
        <v>0</v>
      </c>
      <c r="H10" s="115">
        <f t="shared" si="10"/>
        <v>54822</v>
      </c>
      <c r="I10" s="115">
        <f t="shared" si="10"/>
        <v>0</v>
      </c>
      <c r="J10" s="115">
        <f t="shared" si="10"/>
        <v>54645</v>
      </c>
      <c r="K10" s="115">
        <f t="shared" si="10"/>
        <v>0</v>
      </c>
      <c r="L10" s="92">
        <f t="shared" si="1"/>
        <v>1159259</v>
      </c>
      <c r="M10" s="92">
        <f t="shared" si="1"/>
        <v>0</v>
      </c>
      <c r="N10" s="115">
        <f aca="true" t="shared" si="11" ref="N10:W10">N11+N36</f>
        <v>515936</v>
      </c>
      <c r="O10" s="115">
        <f t="shared" si="11"/>
        <v>0</v>
      </c>
      <c r="P10" s="115">
        <f t="shared" si="11"/>
        <v>45854</v>
      </c>
      <c r="Q10" s="115">
        <f t="shared" si="11"/>
        <v>0</v>
      </c>
      <c r="R10" s="115">
        <f t="shared" si="11"/>
        <v>17133</v>
      </c>
      <c r="S10" s="115">
        <f t="shared" si="11"/>
        <v>17133</v>
      </c>
      <c r="T10" s="115">
        <f t="shared" si="11"/>
        <v>12556</v>
      </c>
      <c r="U10" s="115">
        <f t="shared" si="11"/>
        <v>0</v>
      </c>
      <c r="V10" s="115">
        <f t="shared" si="11"/>
        <v>7290</v>
      </c>
      <c r="W10" s="115">
        <f t="shared" si="11"/>
        <v>0</v>
      </c>
      <c r="X10" s="115">
        <f>X11+X36</f>
        <v>4960</v>
      </c>
      <c r="Y10" s="115">
        <f>Y11+Y36</f>
        <v>4960</v>
      </c>
      <c r="Z10" s="115">
        <f>Z11+Z36</f>
        <v>6601</v>
      </c>
      <c r="AA10" s="115">
        <f>AA11+AA36</f>
        <v>6601</v>
      </c>
      <c r="AB10" s="92">
        <f t="shared" si="5"/>
        <v>610330</v>
      </c>
      <c r="AC10" s="92">
        <f t="shared" si="6"/>
        <v>28694</v>
      </c>
      <c r="AD10" s="115">
        <f>AD11+AD36</f>
        <v>13750</v>
      </c>
      <c r="AE10" s="115">
        <f>AE11+AE36</f>
        <v>0</v>
      </c>
      <c r="AF10" s="92">
        <f t="shared" si="3"/>
        <v>1783339</v>
      </c>
      <c r="AG10" s="116">
        <f t="shared" si="4"/>
        <v>28694</v>
      </c>
    </row>
    <row r="11" spans="1:33" s="102" customFormat="1" ht="12.75">
      <c r="A11" s="101">
        <v>1100</v>
      </c>
      <c r="B11" s="115">
        <f>B12+B15+B16+B26+B27+B28+B34</f>
        <v>953509</v>
      </c>
      <c r="C11" s="115">
        <f aca="true" t="shared" si="12" ref="C11:K11">C12+C15+C16+C26+C27+C28+C34</f>
        <v>0</v>
      </c>
      <c r="D11" s="115">
        <f t="shared" si="12"/>
        <v>51609</v>
      </c>
      <c r="E11" s="115">
        <f t="shared" si="12"/>
        <v>0</v>
      </c>
      <c r="F11" s="115">
        <f t="shared" si="12"/>
        <v>44674</v>
      </c>
      <c r="G11" s="115">
        <f t="shared" si="12"/>
        <v>0</v>
      </c>
      <c r="H11" s="115">
        <f t="shared" si="12"/>
        <v>54822</v>
      </c>
      <c r="I11" s="115">
        <f t="shared" si="12"/>
        <v>0</v>
      </c>
      <c r="J11" s="115">
        <f t="shared" si="12"/>
        <v>54645</v>
      </c>
      <c r="K11" s="115">
        <f t="shared" si="12"/>
        <v>0</v>
      </c>
      <c r="L11" s="92">
        <f t="shared" si="1"/>
        <v>1159259</v>
      </c>
      <c r="M11" s="92">
        <f t="shared" si="1"/>
        <v>0</v>
      </c>
      <c r="N11" s="115">
        <f aca="true" t="shared" si="13" ref="N11:W11">N12+N15+N16+N26+N27+N28+N34</f>
        <v>515936</v>
      </c>
      <c r="O11" s="115">
        <f t="shared" si="13"/>
        <v>0</v>
      </c>
      <c r="P11" s="115">
        <f t="shared" si="13"/>
        <v>45854</v>
      </c>
      <c r="Q11" s="115">
        <f t="shared" si="13"/>
        <v>0</v>
      </c>
      <c r="R11" s="115">
        <f t="shared" si="13"/>
        <v>17133</v>
      </c>
      <c r="S11" s="115">
        <f t="shared" si="13"/>
        <v>17133</v>
      </c>
      <c r="T11" s="115">
        <f t="shared" si="13"/>
        <v>12556</v>
      </c>
      <c r="U11" s="115">
        <f t="shared" si="13"/>
        <v>0</v>
      </c>
      <c r="V11" s="115">
        <f t="shared" si="13"/>
        <v>7290</v>
      </c>
      <c r="W11" s="115">
        <f t="shared" si="13"/>
        <v>0</v>
      </c>
      <c r="X11" s="115">
        <f>X12+X15+X16+X26+X27+X28+X34</f>
        <v>4960</v>
      </c>
      <c r="Y11" s="115">
        <f>Y12+Y15+Y16+Y26+Y27+Y28+Y34</f>
        <v>4960</v>
      </c>
      <c r="Z11" s="115">
        <f>Z12+Z15+Z16+Z26+Z27+Z28+Z34</f>
        <v>6601</v>
      </c>
      <c r="AA11" s="115">
        <f>AA12+AA15+AA16+AA26+AA27+AA28+AA34</f>
        <v>6601</v>
      </c>
      <c r="AB11" s="92">
        <f t="shared" si="5"/>
        <v>610330</v>
      </c>
      <c r="AC11" s="92">
        <f t="shared" si="6"/>
        <v>28694</v>
      </c>
      <c r="AD11" s="115">
        <f>AD12+AD15+AD16+AD26+AD27+AD28+AD34</f>
        <v>13750</v>
      </c>
      <c r="AE11" s="115">
        <f>AE12+AE15+AE16+AE26+AE27+AE28+AE34</f>
        <v>0</v>
      </c>
      <c r="AF11" s="92">
        <f t="shared" si="3"/>
        <v>1783339</v>
      </c>
      <c r="AG11" s="116">
        <f t="shared" si="4"/>
        <v>28694</v>
      </c>
    </row>
    <row r="12" spans="1:33" s="102" customFormat="1" ht="12.75">
      <c r="A12" s="101">
        <v>1110</v>
      </c>
      <c r="B12" s="115">
        <f>B13+B14</f>
        <v>0</v>
      </c>
      <c r="C12" s="115">
        <f aca="true" t="shared" si="14" ref="C12:K12">C13+C14</f>
        <v>0</v>
      </c>
      <c r="D12" s="115">
        <f t="shared" si="14"/>
        <v>0</v>
      </c>
      <c r="E12" s="115">
        <f t="shared" si="14"/>
        <v>0</v>
      </c>
      <c r="F12" s="115">
        <f t="shared" si="14"/>
        <v>0</v>
      </c>
      <c r="G12" s="115">
        <f t="shared" si="14"/>
        <v>0</v>
      </c>
      <c r="H12" s="115">
        <f t="shared" si="14"/>
        <v>0</v>
      </c>
      <c r="I12" s="115">
        <f t="shared" si="14"/>
        <v>0</v>
      </c>
      <c r="J12" s="115">
        <f t="shared" si="14"/>
        <v>0</v>
      </c>
      <c r="K12" s="115">
        <f t="shared" si="14"/>
        <v>0</v>
      </c>
      <c r="L12" s="92">
        <f t="shared" si="1"/>
        <v>0</v>
      </c>
      <c r="M12" s="92">
        <f t="shared" si="1"/>
        <v>0</v>
      </c>
      <c r="N12" s="115">
        <f aca="true" t="shared" si="15" ref="N12:W12">N13+N14</f>
        <v>0</v>
      </c>
      <c r="O12" s="115">
        <f t="shared" si="15"/>
        <v>0</v>
      </c>
      <c r="P12" s="115">
        <f t="shared" si="15"/>
        <v>0</v>
      </c>
      <c r="Q12" s="115">
        <f t="shared" si="15"/>
        <v>0</v>
      </c>
      <c r="R12" s="115">
        <f t="shared" si="15"/>
        <v>0</v>
      </c>
      <c r="S12" s="115">
        <f t="shared" si="15"/>
        <v>0</v>
      </c>
      <c r="T12" s="115">
        <f t="shared" si="15"/>
        <v>0</v>
      </c>
      <c r="U12" s="115">
        <f t="shared" si="15"/>
        <v>0</v>
      </c>
      <c r="V12" s="115">
        <f t="shared" si="15"/>
        <v>0</v>
      </c>
      <c r="W12" s="115">
        <f t="shared" si="15"/>
        <v>0</v>
      </c>
      <c r="X12" s="115">
        <f>X13+X14</f>
        <v>0</v>
      </c>
      <c r="Y12" s="115">
        <f>Y13+Y14</f>
        <v>0</v>
      </c>
      <c r="Z12" s="115">
        <f>Z13+Z14</f>
        <v>0</v>
      </c>
      <c r="AA12" s="115">
        <f>AA13+AA14</f>
        <v>0</v>
      </c>
      <c r="AB12" s="92">
        <f t="shared" si="5"/>
        <v>0</v>
      </c>
      <c r="AC12" s="92">
        <f t="shared" si="6"/>
        <v>0</v>
      </c>
      <c r="AD12" s="115">
        <f>AD13+AD14</f>
        <v>0</v>
      </c>
      <c r="AE12" s="115">
        <f>AE13+AE14</f>
        <v>0</v>
      </c>
      <c r="AF12" s="92">
        <f t="shared" si="3"/>
        <v>0</v>
      </c>
      <c r="AG12" s="116">
        <f t="shared" si="4"/>
        <v>0</v>
      </c>
    </row>
    <row r="13" spans="1:33" ht="12.75">
      <c r="A13" s="95">
        <v>1111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96">
        <f t="shared" si="1"/>
        <v>0</v>
      </c>
      <c r="M13" s="96">
        <f t="shared" si="1"/>
        <v>0</v>
      </c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92">
        <f t="shared" si="5"/>
        <v>0</v>
      </c>
      <c r="AC13" s="92">
        <f t="shared" si="6"/>
        <v>0</v>
      </c>
      <c r="AD13" s="112"/>
      <c r="AE13" s="112"/>
      <c r="AF13" s="96">
        <f t="shared" si="3"/>
        <v>0</v>
      </c>
      <c r="AG13" s="113">
        <f t="shared" si="4"/>
        <v>0</v>
      </c>
    </row>
    <row r="14" spans="1:33" ht="12.75">
      <c r="A14" s="95" t="s">
        <v>71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96">
        <f t="shared" si="1"/>
        <v>0</v>
      </c>
      <c r="M14" s="96">
        <f t="shared" si="1"/>
        <v>0</v>
      </c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92">
        <f t="shared" si="5"/>
        <v>0</v>
      </c>
      <c r="AC14" s="92">
        <f t="shared" si="6"/>
        <v>0</v>
      </c>
      <c r="AD14" s="112"/>
      <c r="AE14" s="112"/>
      <c r="AF14" s="96">
        <f t="shared" si="3"/>
        <v>0</v>
      </c>
      <c r="AG14" s="113">
        <f t="shared" si="4"/>
        <v>0</v>
      </c>
    </row>
    <row r="15" spans="1:33" ht="12.75">
      <c r="A15" s="95">
        <v>1120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96">
        <f t="shared" si="1"/>
        <v>0</v>
      </c>
      <c r="M15" s="96">
        <f t="shared" si="1"/>
        <v>0</v>
      </c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92">
        <f t="shared" si="5"/>
        <v>0</v>
      </c>
      <c r="AC15" s="92">
        <f t="shared" si="6"/>
        <v>0</v>
      </c>
      <c r="AD15" s="112"/>
      <c r="AE15" s="112"/>
      <c r="AF15" s="96">
        <f t="shared" si="3"/>
        <v>0</v>
      </c>
      <c r="AG15" s="113">
        <f t="shared" si="4"/>
        <v>0</v>
      </c>
    </row>
    <row r="16" spans="1:33" s="102" customFormat="1" ht="12.75">
      <c r="A16" s="101">
        <v>1130</v>
      </c>
      <c r="B16" s="115">
        <f>SUM(B17:B25)</f>
        <v>953509</v>
      </c>
      <c r="C16" s="115">
        <f aca="true" t="shared" si="16" ref="C16:K16">SUM(C17:C25)</f>
        <v>0</v>
      </c>
      <c r="D16" s="115">
        <f t="shared" si="16"/>
        <v>51609</v>
      </c>
      <c r="E16" s="115">
        <f t="shared" si="16"/>
        <v>0</v>
      </c>
      <c r="F16" s="115">
        <f t="shared" si="16"/>
        <v>44674</v>
      </c>
      <c r="G16" s="115">
        <f t="shared" si="16"/>
        <v>0</v>
      </c>
      <c r="H16" s="115">
        <f t="shared" si="16"/>
        <v>54822</v>
      </c>
      <c r="I16" s="115">
        <f t="shared" si="16"/>
        <v>0</v>
      </c>
      <c r="J16" s="115">
        <f t="shared" si="16"/>
        <v>54645</v>
      </c>
      <c r="K16" s="115">
        <f t="shared" si="16"/>
        <v>0</v>
      </c>
      <c r="L16" s="92">
        <f t="shared" si="1"/>
        <v>1159259</v>
      </c>
      <c r="M16" s="96">
        <f t="shared" si="1"/>
        <v>0</v>
      </c>
      <c r="N16" s="115">
        <f aca="true" t="shared" si="17" ref="N16:AA16">SUM(N17:N25)</f>
        <v>515936</v>
      </c>
      <c r="O16" s="115">
        <f t="shared" si="17"/>
        <v>0</v>
      </c>
      <c r="P16" s="115">
        <f t="shared" si="17"/>
        <v>45854</v>
      </c>
      <c r="Q16" s="115">
        <f t="shared" si="17"/>
        <v>0</v>
      </c>
      <c r="R16" s="115">
        <f t="shared" si="17"/>
        <v>17133</v>
      </c>
      <c r="S16" s="115">
        <f t="shared" si="17"/>
        <v>17133</v>
      </c>
      <c r="T16" s="115">
        <f t="shared" si="17"/>
        <v>12556</v>
      </c>
      <c r="U16" s="115">
        <f t="shared" si="17"/>
        <v>0</v>
      </c>
      <c r="V16" s="115">
        <f t="shared" si="17"/>
        <v>7290</v>
      </c>
      <c r="W16" s="115">
        <f t="shared" si="17"/>
        <v>0</v>
      </c>
      <c r="X16" s="115">
        <f t="shared" si="17"/>
        <v>4960</v>
      </c>
      <c r="Y16" s="115">
        <f t="shared" si="17"/>
        <v>4960</v>
      </c>
      <c r="Z16" s="115">
        <f t="shared" si="17"/>
        <v>6601</v>
      </c>
      <c r="AA16" s="115">
        <f t="shared" si="17"/>
        <v>6601</v>
      </c>
      <c r="AB16" s="92">
        <f t="shared" si="5"/>
        <v>610330</v>
      </c>
      <c r="AC16" s="92">
        <f t="shared" si="6"/>
        <v>28694</v>
      </c>
      <c r="AD16" s="115">
        <f>SUM(AD17:AD25)</f>
        <v>13750</v>
      </c>
      <c r="AE16" s="115">
        <f>SUM(AE17:AE25)</f>
        <v>0</v>
      </c>
      <c r="AF16" s="115" t="e">
        <f>SUM(AF17:AF25)</f>
        <v>#VALUE!</v>
      </c>
      <c r="AG16" s="115">
        <f>SUM(AG17:AG25)</f>
        <v>28694</v>
      </c>
    </row>
    <row r="17" spans="1:33" ht="12.75">
      <c r="A17" s="95">
        <v>1131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96">
        <f t="shared" si="1"/>
        <v>0</v>
      </c>
      <c r="M17" s="96">
        <f t="shared" si="1"/>
        <v>0</v>
      </c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92">
        <f t="shared" si="5"/>
        <v>0</v>
      </c>
      <c r="AC17" s="92">
        <f t="shared" si="6"/>
        <v>0</v>
      </c>
      <c r="AD17" s="112"/>
      <c r="AE17" s="112"/>
      <c r="AF17" s="96">
        <f aca="true" t="shared" si="18" ref="AF17:AF53">L17+AB17+AD17</f>
        <v>0</v>
      </c>
      <c r="AG17" s="113">
        <f aca="true" t="shared" si="19" ref="AG17:AG53">M17+AC17+AE17</f>
        <v>0</v>
      </c>
    </row>
    <row r="18" spans="1:33" ht="12.75">
      <c r="A18" s="95">
        <v>1132</v>
      </c>
      <c r="B18" s="112"/>
      <c r="C18" s="112"/>
      <c r="D18" s="112"/>
      <c r="E18" s="112"/>
      <c r="F18" s="112" t="s">
        <v>82</v>
      </c>
      <c r="G18" s="112"/>
      <c r="H18" s="112"/>
      <c r="I18" s="112"/>
      <c r="J18" s="112"/>
      <c r="K18" s="112"/>
      <c r="L18" s="96" t="e">
        <f t="shared" si="1"/>
        <v>#VALUE!</v>
      </c>
      <c r="M18" s="96">
        <f t="shared" si="1"/>
        <v>0</v>
      </c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92">
        <f t="shared" si="5"/>
        <v>0</v>
      </c>
      <c r="AC18" s="92">
        <f t="shared" si="6"/>
        <v>0</v>
      </c>
      <c r="AD18" s="112"/>
      <c r="AE18" s="112"/>
      <c r="AF18" s="96" t="e">
        <f t="shared" si="18"/>
        <v>#VALUE!</v>
      </c>
      <c r="AG18" s="113">
        <f t="shared" si="19"/>
        <v>0</v>
      </c>
    </row>
    <row r="19" spans="1:33" ht="12.75">
      <c r="A19" s="95">
        <v>1133</v>
      </c>
      <c r="B19" s="112">
        <v>953509</v>
      </c>
      <c r="C19" s="112"/>
      <c r="D19" s="112">
        <v>51609</v>
      </c>
      <c r="E19" s="112"/>
      <c r="F19" s="112">
        <v>44674</v>
      </c>
      <c r="G19" s="112"/>
      <c r="H19" s="112">
        <v>54822</v>
      </c>
      <c r="I19" s="112"/>
      <c r="J19" s="112">
        <v>54645</v>
      </c>
      <c r="K19" s="112"/>
      <c r="L19" s="96">
        <f t="shared" si="1"/>
        <v>1159259</v>
      </c>
      <c r="M19" s="96">
        <f t="shared" si="1"/>
        <v>0</v>
      </c>
      <c r="N19" s="112">
        <v>515936</v>
      </c>
      <c r="O19" s="112"/>
      <c r="P19" s="112">
        <v>45854</v>
      </c>
      <c r="Q19" s="112"/>
      <c r="R19" s="112">
        <v>17133</v>
      </c>
      <c r="S19" s="112">
        <v>17133</v>
      </c>
      <c r="T19" s="112">
        <v>12556</v>
      </c>
      <c r="U19" s="112"/>
      <c r="V19" s="112">
        <v>7290</v>
      </c>
      <c r="W19" s="112"/>
      <c r="X19" s="112">
        <v>4960</v>
      </c>
      <c r="Y19" s="112">
        <v>4960</v>
      </c>
      <c r="Z19" s="112">
        <v>6601</v>
      </c>
      <c r="AA19" s="112">
        <v>6601</v>
      </c>
      <c r="AB19" s="92">
        <f t="shared" si="5"/>
        <v>610330</v>
      </c>
      <c r="AC19" s="92">
        <f t="shared" si="6"/>
        <v>28694</v>
      </c>
      <c r="AD19" s="112">
        <v>13750</v>
      </c>
      <c r="AE19" s="112"/>
      <c r="AF19" s="96">
        <f t="shared" si="18"/>
        <v>1783339</v>
      </c>
      <c r="AG19" s="113">
        <f t="shared" si="19"/>
        <v>28694</v>
      </c>
    </row>
    <row r="20" spans="1:33" ht="12.75">
      <c r="A20" s="95">
        <v>1134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96">
        <f t="shared" si="1"/>
        <v>0</v>
      </c>
      <c r="M20" s="96">
        <f t="shared" si="1"/>
        <v>0</v>
      </c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92">
        <f t="shared" si="5"/>
        <v>0</v>
      </c>
      <c r="AC20" s="92">
        <f t="shared" si="6"/>
        <v>0</v>
      </c>
      <c r="AD20" s="112"/>
      <c r="AE20" s="112"/>
      <c r="AF20" s="96">
        <f t="shared" si="18"/>
        <v>0</v>
      </c>
      <c r="AG20" s="113">
        <f t="shared" si="19"/>
        <v>0</v>
      </c>
    </row>
    <row r="21" spans="1:33" ht="12.75">
      <c r="A21" s="95">
        <v>1135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96">
        <f t="shared" si="1"/>
        <v>0</v>
      </c>
      <c r="M21" s="96">
        <f t="shared" si="1"/>
        <v>0</v>
      </c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92">
        <f t="shared" si="5"/>
        <v>0</v>
      </c>
      <c r="AC21" s="92">
        <f t="shared" si="6"/>
        <v>0</v>
      </c>
      <c r="AD21" s="112"/>
      <c r="AE21" s="112"/>
      <c r="AF21" s="96">
        <f t="shared" si="18"/>
        <v>0</v>
      </c>
      <c r="AG21" s="113">
        <f t="shared" si="19"/>
        <v>0</v>
      </c>
    </row>
    <row r="22" spans="1:33" ht="12.75">
      <c r="A22" s="95">
        <v>1136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96">
        <f t="shared" si="1"/>
        <v>0</v>
      </c>
      <c r="M22" s="96">
        <f t="shared" si="1"/>
        <v>0</v>
      </c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92">
        <f t="shared" si="5"/>
        <v>0</v>
      </c>
      <c r="AC22" s="92">
        <f t="shared" si="6"/>
        <v>0</v>
      </c>
      <c r="AD22" s="112"/>
      <c r="AE22" s="112"/>
      <c r="AF22" s="96">
        <f t="shared" si="18"/>
        <v>0</v>
      </c>
      <c r="AG22" s="113">
        <f t="shared" si="19"/>
        <v>0</v>
      </c>
    </row>
    <row r="23" spans="1:33" ht="12.75">
      <c r="A23" s="95">
        <v>1137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96">
        <f t="shared" si="1"/>
        <v>0</v>
      </c>
      <c r="M23" s="96">
        <f t="shared" si="1"/>
        <v>0</v>
      </c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92">
        <f t="shared" si="5"/>
        <v>0</v>
      </c>
      <c r="AC23" s="92">
        <f t="shared" si="6"/>
        <v>0</v>
      </c>
      <c r="AD23" s="112"/>
      <c r="AE23" s="112"/>
      <c r="AF23" s="96">
        <f t="shared" si="18"/>
        <v>0</v>
      </c>
      <c r="AG23" s="113">
        <f t="shared" si="19"/>
        <v>0</v>
      </c>
    </row>
    <row r="24" spans="1:33" ht="12.75">
      <c r="A24" s="95">
        <v>1138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96">
        <f t="shared" si="1"/>
        <v>0</v>
      </c>
      <c r="M24" s="96">
        <f t="shared" si="1"/>
        <v>0</v>
      </c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92">
        <f t="shared" si="5"/>
        <v>0</v>
      </c>
      <c r="AC24" s="92">
        <f t="shared" si="6"/>
        <v>0</v>
      </c>
      <c r="AD24" s="112"/>
      <c r="AE24" s="112"/>
      <c r="AF24" s="96">
        <f t="shared" si="18"/>
        <v>0</v>
      </c>
      <c r="AG24" s="113">
        <f t="shared" si="19"/>
        <v>0</v>
      </c>
    </row>
    <row r="25" spans="1:33" ht="12.75">
      <c r="A25" s="95">
        <v>1139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96">
        <f t="shared" si="1"/>
        <v>0</v>
      </c>
      <c r="M25" s="96">
        <f t="shared" si="1"/>
        <v>0</v>
      </c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92">
        <f t="shared" si="5"/>
        <v>0</v>
      </c>
      <c r="AC25" s="92">
        <f t="shared" si="6"/>
        <v>0</v>
      </c>
      <c r="AD25" s="112"/>
      <c r="AE25" s="112"/>
      <c r="AF25" s="96">
        <f t="shared" si="18"/>
        <v>0</v>
      </c>
      <c r="AG25" s="113">
        <f t="shared" si="19"/>
        <v>0</v>
      </c>
    </row>
    <row r="26" spans="1:33" ht="12.75">
      <c r="A26" s="95">
        <v>1140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96">
        <f t="shared" si="1"/>
        <v>0</v>
      </c>
      <c r="M26" s="96">
        <f t="shared" si="1"/>
        <v>0</v>
      </c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92">
        <f t="shared" si="5"/>
        <v>0</v>
      </c>
      <c r="AC26" s="92">
        <f t="shared" si="6"/>
        <v>0</v>
      </c>
      <c r="AD26" s="112"/>
      <c r="AE26" s="112"/>
      <c r="AF26" s="96">
        <f t="shared" si="18"/>
        <v>0</v>
      </c>
      <c r="AG26" s="113">
        <f t="shared" si="19"/>
        <v>0</v>
      </c>
    </row>
    <row r="27" spans="1:33" ht="12.75">
      <c r="A27" s="95">
        <v>1150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96">
        <f t="shared" si="1"/>
        <v>0</v>
      </c>
      <c r="M27" s="96">
        <f t="shared" si="1"/>
        <v>0</v>
      </c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92">
        <f t="shared" si="5"/>
        <v>0</v>
      </c>
      <c r="AC27" s="92">
        <f t="shared" si="6"/>
        <v>0</v>
      </c>
      <c r="AD27" s="112"/>
      <c r="AE27" s="112"/>
      <c r="AF27" s="96">
        <f t="shared" si="18"/>
        <v>0</v>
      </c>
      <c r="AG27" s="113">
        <f t="shared" si="19"/>
        <v>0</v>
      </c>
    </row>
    <row r="28" spans="1:33" s="102" customFormat="1" ht="12.75">
      <c r="A28" s="101">
        <v>1160</v>
      </c>
      <c r="B28" s="115">
        <f>SUM(B29:B33)</f>
        <v>0</v>
      </c>
      <c r="C28" s="115">
        <f aca="true" t="shared" si="20" ref="C28:K28">SUM(C29:C33)</f>
        <v>0</v>
      </c>
      <c r="D28" s="115">
        <f t="shared" si="20"/>
        <v>0</v>
      </c>
      <c r="E28" s="115">
        <f t="shared" si="20"/>
        <v>0</v>
      </c>
      <c r="F28" s="115">
        <f t="shared" si="20"/>
        <v>0</v>
      </c>
      <c r="G28" s="115">
        <f t="shared" si="20"/>
        <v>0</v>
      </c>
      <c r="H28" s="115">
        <f t="shared" si="20"/>
        <v>0</v>
      </c>
      <c r="I28" s="115">
        <f t="shared" si="20"/>
        <v>0</v>
      </c>
      <c r="J28" s="115">
        <f t="shared" si="20"/>
        <v>0</v>
      </c>
      <c r="K28" s="115">
        <f t="shared" si="20"/>
        <v>0</v>
      </c>
      <c r="L28" s="92">
        <f t="shared" si="1"/>
        <v>0</v>
      </c>
      <c r="M28" s="92">
        <f t="shared" si="1"/>
        <v>0</v>
      </c>
      <c r="N28" s="115">
        <f aca="true" t="shared" si="21" ref="N28:AA28">SUM(N29:N33)</f>
        <v>0</v>
      </c>
      <c r="O28" s="115">
        <f t="shared" si="21"/>
        <v>0</v>
      </c>
      <c r="P28" s="115">
        <f t="shared" si="21"/>
        <v>0</v>
      </c>
      <c r="Q28" s="115">
        <f t="shared" si="21"/>
        <v>0</v>
      </c>
      <c r="R28" s="115">
        <f t="shared" si="21"/>
        <v>0</v>
      </c>
      <c r="S28" s="115">
        <f t="shared" si="21"/>
        <v>0</v>
      </c>
      <c r="T28" s="115">
        <f t="shared" si="21"/>
        <v>0</v>
      </c>
      <c r="U28" s="115">
        <f t="shared" si="21"/>
        <v>0</v>
      </c>
      <c r="V28" s="115">
        <f t="shared" si="21"/>
        <v>0</v>
      </c>
      <c r="W28" s="115">
        <f t="shared" si="21"/>
        <v>0</v>
      </c>
      <c r="X28" s="115">
        <f t="shared" si="21"/>
        <v>0</v>
      </c>
      <c r="Y28" s="115">
        <f t="shared" si="21"/>
        <v>0</v>
      </c>
      <c r="Z28" s="115">
        <f t="shared" si="21"/>
        <v>0</v>
      </c>
      <c r="AA28" s="115">
        <f t="shared" si="21"/>
        <v>0</v>
      </c>
      <c r="AB28" s="92">
        <f t="shared" si="5"/>
        <v>0</v>
      </c>
      <c r="AC28" s="92">
        <f t="shared" si="6"/>
        <v>0</v>
      </c>
      <c r="AD28" s="115">
        <f>SUM(AD29:AD33)</f>
        <v>0</v>
      </c>
      <c r="AE28" s="115">
        <f>SUM(AE29:AE33)</f>
        <v>0</v>
      </c>
      <c r="AF28" s="92">
        <f t="shared" si="18"/>
        <v>0</v>
      </c>
      <c r="AG28" s="116">
        <f t="shared" si="19"/>
        <v>0</v>
      </c>
    </row>
    <row r="29" spans="1:33" ht="12.75">
      <c r="A29" s="95">
        <v>1161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96">
        <f t="shared" si="1"/>
        <v>0</v>
      </c>
      <c r="M29" s="96">
        <f t="shared" si="1"/>
        <v>0</v>
      </c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92">
        <f t="shared" si="5"/>
        <v>0</v>
      </c>
      <c r="AC29" s="92">
        <f t="shared" si="6"/>
        <v>0</v>
      </c>
      <c r="AD29" s="112"/>
      <c r="AE29" s="112"/>
      <c r="AF29" s="96">
        <f t="shared" si="18"/>
        <v>0</v>
      </c>
      <c r="AG29" s="113">
        <f t="shared" si="19"/>
        <v>0</v>
      </c>
    </row>
    <row r="30" spans="1:33" ht="12.75">
      <c r="A30" s="95">
        <v>1162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96">
        <f t="shared" si="1"/>
        <v>0</v>
      </c>
      <c r="M30" s="96">
        <f t="shared" si="1"/>
        <v>0</v>
      </c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92">
        <f t="shared" si="5"/>
        <v>0</v>
      </c>
      <c r="AC30" s="92">
        <f t="shared" si="6"/>
        <v>0</v>
      </c>
      <c r="AD30" s="112"/>
      <c r="AE30" s="112"/>
      <c r="AF30" s="96">
        <f t="shared" si="18"/>
        <v>0</v>
      </c>
      <c r="AG30" s="113">
        <f t="shared" si="19"/>
        <v>0</v>
      </c>
    </row>
    <row r="31" spans="1:33" ht="12.75">
      <c r="A31" s="95">
        <v>1163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96">
        <f t="shared" si="1"/>
        <v>0</v>
      </c>
      <c r="M31" s="96">
        <f t="shared" si="1"/>
        <v>0</v>
      </c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92">
        <f t="shared" si="5"/>
        <v>0</v>
      </c>
      <c r="AC31" s="92">
        <f t="shared" si="6"/>
        <v>0</v>
      </c>
      <c r="AD31" s="112"/>
      <c r="AE31" s="112"/>
      <c r="AF31" s="96">
        <f t="shared" si="18"/>
        <v>0</v>
      </c>
      <c r="AG31" s="113">
        <f t="shared" si="19"/>
        <v>0</v>
      </c>
    </row>
    <row r="32" spans="1:33" ht="12.75">
      <c r="A32" s="95">
        <v>1164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96">
        <f t="shared" si="1"/>
        <v>0</v>
      </c>
      <c r="M32" s="96">
        <f t="shared" si="1"/>
        <v>0</v>
      </c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92">
        <f t="shared" si="5"/>
        <v>0</v>
      </c>
      <c r="AC32" s="92">
        <f t="shared" si="6"/>
        <v>0</v>
      </c>
      <c r="AD32" s="112"/>
      <c r="AE32" s="112"/>
      <c r="AF32" s="96">
        <f t="shared" si="18"/>
        <v>0</v>
      </c>
      <c r="AG32" s="113">
        <f t="shared" si="19"/>
        <v>0</v>
      </c>
    </row>
    <row r="33" spans="1:33" ht="12.75">
      <c r="A33" s="95">
        <v>1165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96">
        <f t="shared" si="1"/>
        <v>0</v>
      </c>
      <c r="M33" s="96">
        <f t="shared" si="1"/>
        <v>0</v>
      </c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92">
        <f t="shared" si="5"/>
        <v>0</v>
      </c>
      <c r="AC33" s="92">
        <f t="shared" si="6"/>
        <v>0</v>
      </c>
      <c r="AD33" s="112"/>
      <c r="AE33" s="112"/>
      <c r="AF33" s="96">
        <f t="shared" si="18"/>
        <v>0</v>
      </c>
      <c r="AG33" s="113">
        <f t="shared" si="19"/>
        <v>0</v>
      </c>
    </row>
    <row r="34" spans="1:33" ht="12.75">
      <c r="A34" s="95">
        <v>1170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96">
        <f t="shared" si="1"/>
        <v>0</v>
      </c>
      <c r="M34" s="96">
        <f t="shared" si="1"/>
        <v>0</v>
      </c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92">
        <f t="shared" si="5"/>
        <v>0</v>
      </c>
      <c r="AC34" s="92">
        <f t="shared" si="6"/>
        <v>0</v>
      </c>
      <c r="AD34" s="112"/>
      <c r="AE34" s="112"/>
      <c r="AF34" s="96">
        <f t="shared" si="18"/>
        <v>0</v>
      </c>
      <c r="AG34" s="113">
        <f t="shared" si="19"/>
        <v>0</v>
      </c>
    </row>
    <row r="35" spans="1:33" ht="12.75">
      <c r="A35" s="95">
        <v>1200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96">
        <f t="shared" si="1"/>
        <v>0</v>
      </c>
      <c r="M35" s="96">
        <f t="shared" si="1"/>
        <v>0</v>
      </c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92">
        <f t="shared" si="5"/>
        <v>0</v>
      </c>
      <c r="AC35" s="92">
        <f t="shared" si="6"/>
        <v>0</v>
      </c>
      <c r="AD35" s="112"/>
      <c r="AE35" s="112"/>
      <c r="AF35" s="96">
        <f t="shared" si="18"/>
        <v>0</v>
      </c>
      <c r="AG35" s="113">
        <f t="shared" si="19"/>
        <v>0</v>
      </c>
    </row>
    <row r="36" spans="1:33" ht="12.75">
      <c r="A36" s="95">
        <v>1300</v>
      </c>
      <c r="B36" s="112">
        <f>B37+B38+B39+B44</f>
        <v>0</v>
      </c>
      <c r="C36" s="112">
        <f aca="true" t="shared" si="22" ref="C36:K36">C37+C38+C39+C44</f>
        <v>0</v>
      </c>
      <c r="D36" s="112">
        <f t="shared" si="22"/>
        <v>0</v>
      </c>
      <c r="E36" s="112">
        <f t="shared" si="22"/>
        <v>0</v>
      </c>
      <c r="F36" s="112">
        <f t="shared" si="22"/>
        <v>0</v>
      </c>
      <c r="G36" s="112">
        <f t="shared" si="22"/>
        <v>0</v>
      </c>
      <c r="H36" s="112">
        <f t="shared" si="22"/>
        <v>0</v>
      </c>
      <c r="I36" s="112">
        <f t="shared" si="22"/>
        <v>0</v>
      </c>
      <c r="J36" s="112">
        <f t="shared" si="22"/>
        <v>0</v>
      </c>
      <c r="K36" s="112">
        <f t="shared" si="22"/>
        <v>0</v>
      </c>
      <c r="L36" s="96">
        <f t="shared" si="1"/>
        <v>0</v>
      </c>
      <c r="M36" s="96">
        <f t="shared" si="1"/>
        <v>0</v>
      </c>
      <c r="N36" s="112">
        <f aca="true" t="shared" si="23" ref="N36:AA36">N37+N38+N39+N44</f>
        <v>0</v>
      </c>
      <c r="O36" s="112">
        <f t="shared" si="23"/>
        <v>0</v>
      </c>
      <c r="P36" s="112">
        <f t="shared" si="23"/>
        <v>0</v>
      </c>
      <c r="Q36" s="112">
        <f t="shared" si="23"/>
        <v>0</v>
      </c>
      <c r="R36" s="112">
        <f t="shared" si="23"/>
        <v>0</v>
      </c>
      <c r="S36" s="112">
        <f t="shared" si="23"/>
        <v>0</v>
      </c>
      <c r="T36" s="112">
        <f t="shared" si="23"/>
        <v>0</v>
      </c>
      <c r="U36" s="112">
        <f t="shared" si="23"/>
        <v>0</v>
      </c>
      <c r="V36" s="112">
        <f t="shared" si="23"/>
        <v>0</v>
      </c>
      <c r="W36" s="112">
        <f t="shared" si="23"/>
        <v>0</v>
      </c>
      <c r="X36" s="112">
        <f t="shared" si="23"/>
        <v>0</v>
      </c>
      <c r="Y36" s="112">
        <f t="shared" si="23"/>
        <v>0</v>
      </c>
      <c r="Z36" s="112">
        <f t="shared" si="23"/>
        <v>0</v>
      </c>
      <c r="AA36" s="112">
        <f t="shared" si="23"/>
        <v>0</v>
      </c>
      <c r="AB36" s="92">
        <f t="shared" si="5"/>
        <v>0</v>
      </c>
      <c r="AC36" s="92">
        <f t="shared" si="6"/>
        <v>0</v>
      </c>
      <c r="AD36" s="112">
        <f>AD37+AD38+AD39+AD44</f>
        <v>0</v>
      </c>
      <c r="AE36" s="112">
        <f>AE37+AE38+AE39+AE44</f>
        <v>0</v>
      </c>
      <c r="AF36" s="96">
        <f t="shared" si="18"/>
        <v>0</v>
      </c>
      <c r="AG36" s="113">
        <f t="shared" si="19"/>
        <v>0</v>
      </c>
    </row>
    <row r="37" spans="1:33" ht="12.75">
      <c r="A37" s="95">
        <v>1310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96">
        <f t="shared" si="1"/>
        <v>0</v>
      </c>
      <c r="M37" s="96">
        <f t="shared" si="1"/>
        <v>0</v>
      </c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92">
        <f t="shared" si="5"/>
        <v>0</v>
      </c>
      <c r="AC37" s="92">
        <f t="shared" si="6"/>
        <v>0</v>
      </c>
      <c r="AD37" s="112"/>
      <c r="AE37" s="112"/>
      <c r="AF37" s="96">
        <f t="shared" si="18"/>
        <v>0</v>
      </c>
      <c r="AG37" s="113">
        <f t="shared" si="19"/>
        <v>0</v>
      </c>
    </row>
    <row r="38" spans="1:33" ht="12.75">
      <c r="A38" s="95">
        <v>1320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96">
        <f t="shared" si="1"/>
        <v>0</v>
      </c>
      <c r="M38" s="96">
        <f t="shared" si="1"/>
        <v>0</v>
      </c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92">
        <f t="shared" si="5"/>
        <v>0</v>
      </c>
      <c r="AC38" s="92">
        <f t="shared" si="6"/>
        <v>0</v>
      </c>
      <c r="AD38" s="112"/>
      <c r="AE38" s="112"/>
      <c r="AF38" s="96">
        <f t="shared" si="18"/>
        <v>0</v>
      </c>
      <c r="AG38" s="113">
        <f t="shared" si="19"/>
        <v>0</v>
      </c>
    </row>
    <row r="39" spans="1:33" s="102" customFormat="1" ht="12.75">
      <c r="A39" s="101">
        <v>1340</v>
      </c>
      <c r="B39" s="92">
        <f>B40+B41+B42+B43</f>
        <v>0</v>
      </c>
      <c r="C39" s="92">
        <f aca="true" t="shared" si="24" ref="C39:K39">C40+C41+C42+C43</f>
        <v>0</v>
      </c>
      <c r="D39" s="92">
        <f t="shared" si="24"/>
        <v>0</v>
      </c>
      <c r="E39" s="92">
        <f t="shared" si="24"/>
        <v>0</v>
      </c>
      <c r="F39" s="92">
        <f t="shared" si="24"/>
        <v>0</v>
      </c>
      <c r="G39" s="92">
        <f t="shared" si="24"/>
        <v>0</v>
      </c>
      <c r="H39" s="92">
        <f t="shared" si="24"/>
        <v>0</v>
      </c>
      <c r="I39" s="92">
        <f t="shared" si="24"/>
        <v>0</v>
      </c>
      <c r="J39" s="92">
        <f t="shared" si="24"/>
        <v>0</v>
      </c>
      <c r="K39" s="92">
        <f t="shared" si="24"/>
        <v>0</v>
      </c>
      <c r="L39" s="92">
        <f aca="true" t="shared" si="25" ref="L39:L53">B39+D39+F39+H39+J39</f>
        <v>0</v>
      </c>
      <c r="M39" s="92">
        <f aca="true" t="shared" si="26" ref="M39:M53">C39+E39+G39+I39+K39</f>
        <v>0</v>
      </c>
      <c r="N39" s="92">
        <f aca="true" t="shared" si="27" ref="N39:AA39">N40+N41+N42+N43</f>
        <v>0</v>
      </c>
      <c r="O39" s="92">
        <f t="shared" si="27"/>
        <v>0</v>
      </c>
      <c r="P39" s="92">
        <f t="shared" si="27"/>
        <v>0</v>
      </c>
      <c r="Q39" s="92">
        <f t="shared" si="27"/>
        <v>0</v>
      </c>
      <c r="R39" s="92">
        <f t="shared" si="27"/>
        <v>0</v>
      </c>
      <c r="S39" s="92">
        <f t="shared" si="27"/>
        <v>0</v>
      </c>
      <c r="T39" s="92">
        <f t="shared" si="27"/>
        <v>0</v>
      </c>
      <c r="U39" s="92">
        <f t="shared" si="27"/>
        <v>0</v>
      </c>
      <c r="V39" s="92">
        <f t="shared" si="27"/>
        <v>0</v>
      </c>
      <c r="W39" s="92">
        <f t="shared" si="27"/>
        <v>0</v>
      </c>
      <c r="X39" s="92">
        <f t="shared" si="27"/>
        <v>0</v>
      </c>
      <c r="Y39" s="92">
        <f t="shared" si="27"/>
        <v>0</v>
      </c>
      <c r="Z39" s="92">
        <f t="shared" si="27"/>
        <v>0</v>
      </c>
      <c r="AA39" s="92">
        <f t="shared" si="27"/>
        <v>0</v>
      </c>
      <c r="AB39" s="92">
        <f t="shared" si="5"/>
        <v>0</v>
      </c>
      <c r="AC39" s="92">
        <f t="shared" si="6"/>
        <v>0</v>
      </c>
      <c r="AD39" s="92">
        <f>AD40+AD41+AD42+AD43</f>
        <v>0</v>
      </c>
      <c r="AE39" s="92">
        <f>AE40+AE41+AE42+AE43</f>
        <v>0</v>
      </c>
      <c r="AF39" s="92">
        <f t="shared" si="18"/>
        <v>0</v>
      </c>
      <c r="AG39" s="116">
        <f t="shared" si="19"/>
        <v>0</v>
      </c>
    </row>
    <row r="40" spans="1:33" ht="12.75">
      <c r="A40" s="95">
        <v>1341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96">
        <f t="shared" si="25"/>
        <v>0</v>
      </c>
      <c r="M40" s="96">
        <f t="shared" si="26"/>
        <v>0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92">
        <f t="shared" si="5"/>
        <v>0</v>
      </c>
      <c r="AC40" s="92">
        <f t="shared" si="6"/>
        <v>0</v>
      </c>
      <c r="AD40" s="54"/>
      <c r="AE40" s="54"/>
      <c r="AF40" s="96">
        <f t="shared" si="18"/>
        <v>0</v>
      </c>
      <c r="AG40" s="113">
        <f t="shared" si="19"/>
        <v>0</v>
      </c>
    </row>
    <row r="41" spans="1:33" ht="12.75">
      <c r="A41" s="95">
        <v>1342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96">
        <f t="shared" si="25"/>
        <v>0</v>
      </c>
      <c r="M41" s="96">
        <f t="shared" si="26"/>
        <v>0</v>
      </c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92">
        <f t="shared" si="5"/>
        <v>0</v>
      </c>
      <c r="AC41" s="92">
        <f t="shared" si="6"/>
        <v>0</v>
      </c>
      <c r="AD41" s="54"/>
      <c r="AE41" s="54"/>
      <c r="AF41" s="96">
        <f t="shared" si="18"/>
        <v>0</v>
      </c>
      <c r="AG41" s="113">
        <f t="shared" si="19"/>
        <v>0</v>
      </c>
    </row>
    <row r="42" spans="1:33" ht="12.75">
      <c r="A42" s="95">
        <v>1343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96">
        <f t="shared" si="25"/>
        <v>0</v>
      </c>
      <c r="M42" s="96">
        <f t="shared" si="26"/>
        <v>0</v>
      </c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92">
        <f t="shared" si="5"/>
        <v>0</v>
      </c>
      <c r="AC42" s="92">
        <f t="shared" si="6"/>
        <v>0</v>
      </c>
      <c r="AD42" s="54"/>
      <c r="AE42" s="54"/>
      <c r="AF42" s="96">
        <f t="shared" si="18"/>
        <v>0</v>
      </c>
      <c r="AG42" s="113">
        <f t="shared" si="19"/>
        <v>0</v>
      </c>
    </row>
    <row r="43" spans="1:33" ht="12.75">
      <c r="A43" s="95">
        <v>1344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96">
        <f t="shared" si="25"/>
        <v>0</v>
      </c>
      <c r="M43" s="96">
        <f t="shared" si="26"/>
        <v>0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92">
        <f t="shared" si="5"/>
        <v>0</v>
      </c>
      <c r="AC43" s="92">
        <f t="shared" si="6"/>
        <v>0</v>
      </c>
      <c r="AD43" s="54"/>
      <c r="AE43" s="54"/>
      <c r="AF43" s="96">
        <f t="shared" si="18"/>
        <v>0</v>
      </c>
      <c r="AG43" s="113">
        <f t="shared" si="19"/>
        <v>0</v>
      </c>
    </row>
    <row r="44" spans="1:33" ht="12.75">
      <c r="A44" s="95">
        <v>1350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96">
        <f t="shared" si="25"/>
        <v>0</v>
      </c>
      <c r="M44" s="96">
        <f t="shared" si="26"/>
        <v>0</v>
      </c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92">
        <f t="shared" si="5"/>
        <v>0</v>
      </c>
      <c r="AC44" s="92">
        <f t="shared" si="6"/>
        <v>0</v>
      </c>
      <c r="AD44" s="54"/>
      <c r="AE44" s="54"/>
      <c r="AF44" s="96">
        <f t="shared" si="18"/>
        <v>0</v>
      </c>
      <c r="AG44" s="113">
        <f t="shared" si="19"/>
        <v>0</v>
      </c>
    </row>
    <row r="45" spans="1:33" s="102" customFormat="1" ht="12.75">
      <c r="A45" s="101">
        <v>2000</v>
      </c>
      <c r="B45" s="92">
        <f>B46</f>
        <v>0</v>
      </c>
      <c r="C45" s="92">
        <f aca="true" t="shared" si="28" ref="C45:K45">C46</f>
        <v>0</v>
      </c>
      <c r="D45" s="92">
        <f t="shared" si="28"/>
        <v>0</v>
      </c>
      <c r="E45" s="92">
        <f t="shared" si="28"/>
        <v>0</v>
      </c>
      <c r="F45" s="92">
        <f t="shared" si="28"/>
        <v>0</v>
      </c>
      <c r="G45" s="92">
        <f t="shared" si="28"/>
        <v>0</v>
      </c>
      <c r="H45" s="92">
        <f t="shared" si="28"/>
        <v>0</v>
      </c>
      <c r="I45" s="92">
        <f t="shared" si="28"/>
        <v>0</v>
      </c>
      <c r="J45" s="92">
        <f t="shared" si="28"/>
        <v>0</v>
      </c>
      <c r="K45" s="92">
        <f t="shared" si="28"/>
        <v>0</v>
      </c>
      <c r="L45" s="92">
        <f t="shared" si="25"/>
        <v>0</v>
      </c>
      <c r="M45" s="92">
        <f t="shared" si="26"/>
        <v>0</v>
      </c>
      <c r="N45" s="92">
        <f aca="true" t="shared" si="29" ref="N45:AA45">N46</f>
        <v>0</v>
      </c>
      <c r="O45" s="92">
        <f t="shared" si="29"/>
        <v>0</v>
      </c>
      <c r="P45" s="92">
        <f t="shared" si="29"/>
        <v>0</v>
      </c>
      <c r="Q45" s="92">
        <f t="shared" si="29"/>
        <v>0</v>
      </c>
      <c r="R45" s="92">
        <f t="shared" si="29"/>
        <v>0</v>
      </c>
      <c r="S45" s="92">
        <f t="shared" si="29"/>
        <v>0</v>
      </c>
      <c r="T45" s="92">
        <f t="shared" si="29"/>
        <v>0</v>
      </c>
      <c r="U45" s="92">
        <f t="shared" si="29"/>
        <v>0</v>
      </c>
      <c r="V45" s="92">
        <f t="shared" si="29"/>
        <v>0</v>
      </c>
      <c r="W45" s="92">
        <f t="shared" si="29"/>
        <v>0</v>
      </c>
      <c r="X45" s="92">
        <f t="shared" si="29"/>
        <v>0</v>
      </c>
      <c r="Y45" s="92">
        <f t="shared" si="29"/>
        <v>0</v>
      </c>
      <c r="Z45" s="92">
        <f t="shared" si="29"/>
        <v>0</v>
      </c>
      <c r="AA45" s="92">
        <f t="shared" si="29"/>
        <v>0</v>
      </c>
      <c r="AB45" s="92">
        <f t="shared" si="5"/>
        <v>0</v>
      </c>
      <c r="AC45" s="92">
        <f t="shared" si="6"/>
        <v>0</v>
      </c>
      <c r="AD45" s="92">
        <f>AD46</f>
        <v>0</v>
      </c>
      <c r="AE45" s="92">
        <f>AE46</f>
        <v>0</v>
      </c>
      <c r="AF45" s="92">
        <f t="shared" si="18"/>
        <v>0</v>
      </c>
      <c r="AG45" s="116">
        <f t="shared" si="19"/>
        <v>0</v>
      </c>
    </row>
    <row r="46" spans="1:33" s="102" customFormat="1" ht="12.75">
      <c r="A46" s="101">
        <v>2100</v>
      </c>
      <c r="B46" s="92">
        <f>B47+B48</f>
        <v>0</v>
      </c>
      <c r="C46" s="92">
        <f aca="true" t="shared" si="30" ref="C46:K46">C47+C48</f>
        <v>0</v>
      </c>
      <c r="D46" s="92">
        <f t="shared" si="30"/>
        <v>0</v>
      </c>
      <c r="E46" s="92">
        <f t="shared" si="30"/>
        <v>0</v>
      </c>
      <c r="F46" s="92">
        <f t="shared" si="30"/>
        <v>0</v>
      </c>
      <c r="G46" s="92">
        <f t="shared" si="30"/>
        <v>0</v>
      </c>
      <c r="H46" s="92">
        <f t="shared" si="30"/>
        <v>0</v>
      </c>
      <c r="I46" s="92">
        <f t="shared" si="30"/>
        <v>0</v>
      </c>
      <c r="J46" s="92">
        <f t="shared" si="30"/>
        <v>0</v>
      </c>
      <c r="K46" s="92">
        <f t="shared" si="30"/>
        <v>0</v>
      </c>
      <c r="L46" s="92">
        <f t="shared" si="25"/>
        <v>0</v>
      </c>
      <c r="M46" s="92">
        <f t="shared" si="26"/>
        <v>0</v>
      </c>
      <c r="N46" s="92">
        <f aca="true" t="shared" si="31" ref="N46:AA46">N47+N48</f>
        <v>0</v>
      </c>
      <c r="O46" s="92">
        <f t="shared" si="31"/>
        <v>0</v>
      </c>
      <c r="P46" s="92">
        <f t="shared" si="31"/>
        <v>0</v>
      </c>
      <c r="Q46" s="92">
        <f t="shared" si="31"/>
        <v>0</v>
      </c>
      <c r="R46" s="92">
        <f t="shared" si="31"/>
        <v>0</v>
      </c>
      <c r="S46" s="92">
        <f t="shared" si="31"/>
        <v>0</v>
      </c>
      <c r="T46" s="92">
        <f t="shared" si="31"/>
        <v>0</v>
      </c>
      <c r="U46" s="92">
        <f t="shared" si="31"/>
        <v>0</v>
      </c>
      <c r="V46" s="92">
        <f t="shared" si="31"/>
        <v>0</v>
      </c>
      <c r="W46" s="92">
        <f t="shared" si="31"/>
        <v>0</v>
      </c>
      <c r="X46" s="92">
        <f t="shared" si="31"/>
        <v>0</v>
      </c>
      <c r="Y46" s="92">
        <f t="shared" si="31"/>
        <v>0</v>
      </c>
      <c r="Z46" s="92">
        <f t="shared" si="31"/>
        <v>0</v>
      </c>
      <c r="AA46" s="92">
        <f t="shared" si="31"/>
        <v>0</v>
      </c>
      <c r="AB46" s="92">
        <f t="shared" si="5"/>
        <v>0</v>
      </c>
      <c r="AC46" s="92">
        <f t="shared" si="6"/>
        <v>0</v>
      </c>
      <c r="AD46" s="92">
        <f>AD47+AD48</f>
        <v>0</v>
      </c>
      <c r="AE46" s="92">
        <f>AE47+AE48</f>
        <v>0</v>
      </c>
      <c r="AF46" s="92">
        <f t="shared" si="18"/>
        <v>0</v>
      </c>
      <c r="AG46" s="116">
        <f t="shared" si="19"/>
        <v>0</v>
      </c>
    </row>
    <row r="47" spans="1:33" ht="12.75">
      <c r="A47" s="95">
        <v>2110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96">
        <f t="shared" si="25"/>
        <v>0</v>
      </c>
      <c r="M47" s="96">
        <f t="shared" si="26"/>
        <v>0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92">
        <f t="shared" si="5"/>
        <v>0</v>
      </c>
      <c r="AC47" s="92">
        <f t="shared" si="6"/>
        <v>0</v>
      </c>
      <c r="AD47" s="54"/>
      <c r="AE47" s="54"/>
      <c r="AF47" s="96">
        <f t="shared" si="18"/>
        <v>0</v>
      </c>
      <c r="AG47" s="113">
        <f t="shared" si="19"/>
        <v>0</v>
      </c>
    </row>
    <row r="48" spans="1:33" s="102" customFormat="1" ht="12.75">
      <c r="A48" s="101">
        <v>2130</v>
      </c>
      <c r="B48" s="92">
        <f>B49+B50</f>
        <v>0</v>
      </c>
      <c r="C48" s="92">
        <f aca="true" t="shared" si="32" ref="C48:K48">C49+C50</f>
        <v>0</v>
      </c>
      <c r="D48" s="92">
        <f t="shared" si="32"/>
        <v>0</v>
      </c>
      <c r="E48" s="92">
        <f t="shared" si="32"/>
        <v>0</v>
      </c>
      <c r="F48" s="92">
        <f t="shared" si="32"/>
        <v>0</v>
      </c>
      <c r="G48" s="92">
        <f t="shared" si="32"/>
        <v>0</v>
      </c>
      <c r="H48" s="92">
        <f t="shared" si="32"/>
        <v>0</v>
      </c>
      <c r="I48" s="92">
        <f t="shared" si="32"/>
        <v>0</v>
      </c>
      <c r="J48" s="92">
        <f t="shared" si="32"/>
        <v>0</v>
      </c>
      <c r="K48" s="92">
        <f t="shared" si="32"/>
        <v>0</v>
      </c>
      <c r="L48" s="92">
        <f t="shared" si="25"/>
        <v>0</v>
      </c>
      <c r="M48" s="92">
        <f t="shared" si="26"/>
        <v>0</v>
      </c>
      <c r="N48" s="92">
        <f aca="true" t="shared" si="33" ref="N48:AA48">N49+N50</f>
        <v>0</v>
      </c>
      <c r="O48" s="92">
        <f t="shared" si="33"/>
        <v>0</v>
      </c>
      <c r="P48" s="92">
        <f t="shared" si="33"/>
        <v>0</v>
      </c>
      <c r="Q48" s="92">
        <f t="shared" si="33"/>
        <v>0</v>
      </c>
      <c r="R48" s="92">
        <f t="shared" si="33"/>
        <v>0</v>
      </c>
      <c r="S48" s="92">
        <f t="shared" si="33"/>
        <v>0</v>
      </c>
      <c r="T48" s="92">
        <f t="shared" si="33"/>
        <v>0</v>
      </c>
      <c r="U48" s="92">
        <f t="shared" si="33"/>
        <v>0</v>
      </c>
      <c r="V48" s="92">
        <f t="shared" si="33"/>
        <v>0</v>
      </c>
      <c r="W48" s="92">
        <f t="shared" si="33"/>
        <v>0</v>
      </c>
      <c r="X48" s="92">
        <f t="shared" si="33"/>
        <v>0</v>
      </c>
      <c r="Y48" s="92">
        <f t="shared" si="33"/>
        <v>0</v>
      </c>
      <c r="Z48" s="92">
        <f t="shared" si="33"/>
        <v>0</v>
      </c>
      <c r="AA48" s="92">
        <f t="shared" si="33"/>
        <v>0</v>
      </c>
      <c r="AB48" s="92">
        <f t="shared" si="5"/>
        <v>0</v>
      </c>
      <c r="AC48" s="92">
        <f t="shared" si="6"/>
        <v>0</v>
      </c>
      <c r="AD48" s="92">
        <f>AD49+AD50</f>
        <v>0</v>
      </c>
      <c r="AE48" s="92">
        <f>AE49+AE50</f>
        <v>0</v>
      </c>
      <c r="AF48" s="92">
        <f t="shared" si="18"/>
        <v>0</v>
      </c>
      <c r="AG48" s="116">
        <f t="shared" si="19"/>
        <v>0</v>
      </c>
    </row>
    <row r="49" spans="1:33" ht="12.75">
      <c r="A49" s="95">
        <v>2131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96">
        <f t="shared" si="25"/>
        <v>0</v>
      </c>
      <c r="M49" s="96">
        <f t="shared" si="26"/>
        <v>0</v>
      </c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92">
        <f t="shared" si="5"/>
        <v>0</v>
      </c>
      <c r="AC49" s="92">
        <f t="shared" si="6"/>
        <v>0</v>
      </c>
      <c r="AD49" s="54"/>
      <c r="AE49" s="54"/>
      <c r="AF49" s="96">
        <f t="shared" si="18"/>
        <v>0</v>
      </c>
      <c r="AG49" s="113">
        <f t="shared" si="19"/>
        <v>0</v>
      </c>
    </row>
    <row r="50" spans="1:33" ht="12.75">
      <c r="A50" s="95">
        <v>2133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96">
        <f t="shared" si="25"/>
        <v>0</v>
      </c>
      <c r="M50" s="96">
        <f t="shared" si="26"/>
        <v>0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92">
        <f t="shared" si="5"/>
        <v>0</v>
      </c>
      <c r="AC50" s="92">
        <f t="shared" si="6"/>
        <v>0</v>
      </c>
      <c r="AD50" s="54"/>
      <c r="AE50" s="54"/>
      <c r="AF50" s="96">
        <f t="shared" si="18"/>
        <v>0</v>
      </c>
      <c r="AG50" s="113">
        <f t="shared" si="19"/>
        <v>0</v>
      </c>
    </row>
    <row r="51" spans="1:33" ht="12.75">
      <c r="A51" s="95">
        <v>2200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96">
        <f t="shared" si="25"/>
        <v>0</v>
      </c>
      <c r="M51" s="96">
        <f t="shared" si="26"/>
        <v>0</v>
      </c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92">
        <f t="shared" si="5"/>
        <v>0</v>
      </c>
      <c r="AC51" s="92">
        <f t="shared" si="6"/>
        <v>0</v>
      </c>
      <c r="AD51" s="54"/>
      <c r="AE51" s="54"/>
      <c r="AF51" s="96">
        <f t="shared" si="18"/>
        <v>0</v>
      </c>
      <c r="AG51" s="113">
        <f t="shared" si="19"/>
        <v>0</v>
      </c>
    </row>
    <row r="52" spans="1:33" ht="12.75">
      <c r="A52" s="95">
        <v>2300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96">
        <f t="shared" si="25"/>
        <v>0</v>
      </c>
      <c r="M52" s="96">
        <f t="shared" si="26"/>
        <v>0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92">
        <f t="shared" si="5"/>
        <v>0</v>
      </c>
      <c r="AC52" s="92">
        <f t="shared" si="6"/>
        <v>0</v>
      </c>
      <c r="AD52" s="54"/>
      <c r="AE52" s="54"/>
      <c r="AF52" s="96">
        <f t="shared" si="18"/>
        <v>0</v>
      </c>
      <c r="AG52" s="113">
        <f t="shared" si="19"/>
        <v>0</v>
      </c>
    </row>
    <row r="53" spans="1:33" ht="12.75">
      <c r="A53" s="95">
        <v>2400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96">
        <f t="shared" si="25"/>
        <v>0</v>
      </c>
      <c r="M53" s="96">
        <f t="shared" si="26"/>
        <v>0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92">
        <f t="shared" si="5"/>
        <v>0</v>
      </c>
      <c r="AC53" s="92">
        <f t="shared" si="6"/>
        <v>0</v>
      </c>
      <c r="AD53" s="54"/>
      <c r="AE53" s="54"/>
      <c r="AF53" s="96">
        <f t="shared" si="18"/>
        <v>0</v>
      </c>
      <c r="AG53" s="113">
        <f t="shared" si="19"/>
        <v>0</v>
      </c>
    </row>
    <row r="54" spans="12:13" ht="12.75">
      <c r="L54" s="103"/>
      <c r="M54" s="103"/>
    </row>
    <row r="55" spans="12:13" ht="12.75">
      <c r="L55" s="103"/>
      <c r="M55" s="103"/>
    </row>
  </sheetData>
  <sheetProtection/>
  <mergeCells count="23">
    <mergeCell ref="Z1:AA2"/>
    <mergeCell ref="R1:S2"/>
    <mergeCell ref="T1:U2"/>
    <mergeCell ref="AF1:AG1"/>
    <mergeCell ref="AF2:AG2"/>
    <mergeCell ref="V1:W2"/>
    <mergeCell ref="AB1:AC1"/>
    <mergeCell ref="AB2:AC2"/>
    <mergeCell ref="AD1:AE1"/>
    <mergeCell ref="AD2:AE2"/>
    <mergeCell ref="X1:Y2"/>
    <mergeCell ref="J1:K2"/>
    <mergeCell ref="L1:M1"/>
    <mergeCell ref="L2:M2"/>
    <mergeCell ref="N1:O1"/>
    <mergeCell ref="N2:O2"/>
    <mergeCell ref="P1:Q2"/>
    <mergeCell ref="F1:G2"/>
    <mergeCell ref="H1:I2"/>
    <mergeCell ref="A1:A3"/>
    <mergeCell ref="B1:C1"/>
    <mergeCell ref="B2:C2"/>
    <mergeCell ref="D1:E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63"/>
  <sheetViews>
    <sheetView zoomScalePageLayoutView="0" workbookViewId="0" topLeftCell="A1">
      <selection activeCell="A59" sqref="A59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8.625" style="73" customWidth="1"/>
    <col min="5" max="5" width="7.375" style="73" customWidth="1"/>
    <col min="6" max="6" width="8.125" style="73" customWidth="1"/>
    <col min="7" max="7" width="8.375" style="73" customWidth="1"/>
    <col min="8" max="8" width="9.00390625" style="74" customWidth="1"/>
    <col min="9" max="9" width="8.25390625" style="73" customWidth="1"/>
    <col min="10" max="12" width="9.125" style="73" customWidth="1"/>
    <col min="14" max="14" width="37.25390625" style="0" customWidth="1"/>
    <col min="16" max="16" width="8.75390625" style="0" customWidth="1"/>
    <col min="17" max="17" width="8.625" style="73" customWidth="1"/>
    <col min="18" max="18" width="7.375" style="73" customWidth="1"/>
    <col min="19" max="19" width="8.125" style="73" customWidth="1"/>
    <col min="20" max="20" width="7.875" style="73" customWidth="1"/>
    <col min="21" max="21" width="9.00390625" style="74" customWidth="1"/>
    <col min="22" max="22" width="8.25390625" style="73" customWidth="1"/>
    <col min="23" max="25" width="9.125" style="73" customWidth="1"/>
    <col min="27" max="27" width="37.25390625" style="0" customWidth="1"/>
    <col min="29" max="29" width="8.75390625" style="0" customWidth="1"/>
    <col min="30" max="30" width="8.625" style="73" customWidth="1"/>
    <col min="31" max="31" width="7.375" style="73" customWidth="1"/>
    <col min="32" max="32" width="8.125" style="73" customWidth="1"/>
    <col min="33" max="33" width="7.875" style="73" customWidth="1"/>
    <col min="34" max="34" width="9.00390625" style="74" customWidth="1"/>
    <col min="35" max="35" width="8.25390625" style="73" customWidth="1"/>
    <col min="36" max="38" width="9.125" style="73" customWidth="1"/>
    <col min="40" max="40" width="37.25390625" style="0" customWidth="1"/>
    <col min="42" max="42" width="8.75390625" style="0" customWidth="1"/>
    <col min="43" max="43" width="8.625" style="73" customWidth="1"/>
    <col min="44" max="44" width="7.375" style="73" customWidth="1"/>
    <col min="45" max="45" width="8.125" style="73" customWidth="1"/>
    <col min="46" max="46" width="7.875" style="73" customWidth="1"/>
    <col min="47" max="47" width="9.00390625" style="74" customWidth="1"/>
    <col min="48" max="48" width="8.25390625" style="73" customWidth="1"/>
    <col min="49" max="51" width="9.125" style="73" customWidth="1"/>
    <col min="53" max="53" width="37.25390625" style="0" customWidth="1"/>
    <col min="55" max="55" width="8.75390625" style="0" customWidth="1"/>
    <col min="56" max="56" width="8.625" style="73" customWidth="1"/>
    <col min="57" max="57" width="7.375" style="73" customWidth="1"/>
    <col min="58" max="58" width="8.125" style="73" customWidth="1"/>
    <col min="59" max="59" width="7.875" style="73" customWidth="1"/>
    <col min="60" max="60" width="9.00390625" style="74" customWidth="1"/>
    <col min="61" max="61" width="8.25390625" style="73" customWidth="1"/>
    <col min="62" max="64" width="9.125" style="73" customWidth="1"/>
  </cols>
  <sheetData>
    <row r="1" spans="2:64" s="37" customFormat="1" ht="12.75">
      <c r="B1" s="46"/>
      <c r="C1" s="46"/>
      <c r="D1" s="46"/>
      <c r="E1" s="46"/>
      <c r="F1" s="46"/>
      <c r="G1" s="46"/>
      <c r="H1" s="46"/>
      <c r="I1" s="46"/>
      <c r="J1" s="46"/>
      <c r="K1" s="46"/>
      <c r="L1" s="55"/>
      <c r="N1" s="46" t="s">
        <v>76</v>
      </c>
      <c r="O1" s="46"/>
      <c r="P1" s="46"/>
      <c r="Q1" s="46"/>
      <c r="R1" s="46"/>
      <c r="S1" s="46"/>
      <c r="T1" s="46"/>
      <c r="U1" s="46"/>
      <c r="V1" s="46"/>
      <c r="W1" s="46"/>
      <c r="X1" s="46"/>
      <c r="Y1" s="55"/>
      <c r="AA1" s="46" t="s">
        <v>82</v>
      </c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55"/>
      <c r="AN1" s="46" t="s">
        <v>76</v>
      </c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55"/>
      <c r="BA1" s="46" t="s">
        <v>82</v>
      </c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55"/>
    </row>
    <row r="2" spans="1:64" s="37" customFormat="1" ht="12.75">
      <c r="A2" s="47"/>
      <c r="B2" s="46"/>
      <c r="C2" s="45" t="s">
        <v>165</v>
      </c>
      <c r="D2" s="46"/>
      <c r="E2" s="46"/>
      <c r="F2" s="46"/>
      <c r="G2" s="46"/>
      <c r="H2" s="46"/>
      <c r="I2" s="46"/>
      <c r="J2" s="46"/>
      <c r="K2" s="46"/>
      <c r="L2" s="55"/>
      <c r="N2" s="47"/>
      <c r="O2" s="46"/>
      <c r="P2" s="45" t="s">
        <v>158</v>
      </c>
      <c r="Q2" s="46"/>
      <c r="R2" s="46"/>
      <c r="S2" s="46"/>
      <c r="T2" s="46"/>
      <c r="U2" s="46"/>
      <c r="V2" s="46"/>
      <c r="W2" s="46"/>
      <c r="X2" s="46"/>
      <c r="Y2" s="55"/>
      <c r="AA2" s="47"/>
      <c r="AB2" s="46"/>
      <c r="AC2" s="45" t="s">
        <v>158</v>
      </c>
      <c r="AD2" s="46"/>
      <c r="AE2" s="46"/>
      <c r="AF2" s="46"/>
      <c r="AG2" s="46"/>
      <c r="AH2" s="46"/>
      <c r="AI2" s="46"/>
      <c r="AJ2" s="46"/>
      <c r="AK2" s="46"/>
      <c r="AL2" s="55"/>
      <c r="AN2" s="47"/>
      <c r="AO2" s="46"/>
      <c r="AP2" s="45" t="s">
        <v>158</v>
      </c>
      <c r="AQ2" s="46"/>
      <c r="AR2" s="46"/>
      <c r="AS2" s="46"/>
      <c r="AT2" s="46"/>
      <c r="AU2" s="46"/>
      <c r="AV2" s="46"/>
      <c r="AW2" s="46"/>
      <c r="AX2" s="46"/>
      <c r="AY2" s="55"/>
      <c r="BA2" s="47"/>
      <c r="BB2" s="46"/>
      <c r="BC2" s="45" t="s">
        <v>158</v>
      </c>
      <c r="BD2" s="46"/>
      <c r="BE2" s="46"/>
      <c r="BF2" s="46"/>
      <c r="BG2" s="46"/>
      <c r="BH2" s="46"/>
      <c r="BI2" s="46"/>
      <c r="BJ2" s="46"/>
      <c r="BK2" s="46"/>
      <c r="BL2" s="55"/>
    </row>
    <row r="3" spans="1:64" s="37" customFormat="1" ht="12.75">
      <c r="A3" s="47" t="s">
        <v>88</v>
      </c>
      <c r="B3" s="46"/>
      <c r="C3" s="46"/>
      <c r="D3" s="46" t="s">
        <v>76</v>
      </c>
      <c r="E3" s="46"/>
      <c r="F3" s="46"/>
      <c r="G3" s="46"/>
      <c r="H3" s="46"/>
      <c r="I3" s="46"/>
      <c r="J3" s="46"/>
      <c r="K3" s="46"/>
      <c r="L3" s="55"/>
      <c r="N3" s="47" t="s">
        <v>88</v>
      </c>
      <c r="O3" s="46"/>
      <c r="P3" s="46"/>
      <c r="Q3" s="46"/>
      <c r="R3" s="46"/>
      <c r="S3" s="46"/>
      <c r="T3" s="46"/>
      <c r="U3" s="46"/>
      <c r="V3" s="46"/>
      <c r="W3" s="46"/>
      <c r="X3" s="46"/>
      <c r="Y3" s="55"/>
      <c r="AA3" s="47" t="s">
        <v>88</v>
      </c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55"/>
      <c r="AN3" s="47" t="s">
        <v>88</v>
      </c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55"/>
      <c r="BA3" s="47" t="s">
        <v>88</v>
      </c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55"/>
    </row>
    <row r="4" spans="1:64" s="37" customFormat="1" ht="13.5">
      <c r="A4" s="48" t="s">
        <v>137</v>
      </c>
      <c r="B4" s="46"/>
      <c r="C4" s="46"/>
      <c r="D4" s="46"/>
      <c r="E4" s="46"/>
      <c r="F4" s="46"/>
      <c r="G4" s="46"/>
      <c r="H4" s="46"/>
      <c r="I4" s="48" t="s">
        <v>89</v>
      </c>
      <c r="J4" s="46"/>
      <c r="K4" s="46"/>
      <c r="L4" s="55"/>
      <c r="N4" s="48" t="s">
        <v>138</v>
      </c>
      <c r="O4" s="46"/>
      <c r="P4" s="46"/>
      <c r="Q4" s="46"/>
      <c r="R4" s="46"/>
      <c r="S4" s="46"/>
      <c r="T4" s="46"/>
      <c r="U4" s="46"/>
      <c r="V4" s="48" t="s">
        <v>89</v>
      </c>
      <c r="W4" s="46"/>
      <c r="X4" s="46"/>
      <c r="Y4" s="55"/>
      <c r="AA4" s="48" t="s">
        <v>139</v>
      </c>
      <c r="AB4" s="46"/>
      <c r="AC4" s="46"/>
      <c r="AD4" s="46"/>
      <c r="AE4" s="46"/>
      <c r="AF4" s="46"/>
      <c r="AG4" s="46"/>
      <c r="AH4" s="46"/>
      <c r="AI4" s="48" t="s">
        <v>89</v>
      </c>
      <c r="AJ4" s="46"/>
      <c r="AK4" s="46"/>
      <c r="AL4" s="55"/>
      <c r="AN4" s="48" t="s">
        <v>140</v>
      </c>
      <c r="AO4" s="46"/>
      <c r="AP4" s="46"/>
      <c r="AQ4" s="46"/>
      <c r="AR4" s="46"/>
      <c r="AS4" s="46"/>
      <c r="AT4" s="46"/>
      <c r="AU4" s="46"/>
      <c r="AV4" s="48" t="s">
        <v>89</v>
      </c>
      <c r="AW4" s="46"/>
      <c r="AX4" s="46"/>
      <c r="AY4" s="55"/>
      <c r="BA4" s="48" t="s">
        <v>141</v>
      </c>
      <c r="BB4" s="46"/>
      <c r="BC4" s="46"/>
      <c r="BD4" s="46"/>
      <c r="BE4" s="46"/>
      <c r="BF4" s="46"/>
      <c r="BG4" s="46"/>
      <c r="BH4" s="46"/>
      <c r="BI4" s="48" t="s">
        <v>89</v>
      </c>
      <c r="BJ4" s="46"/>
      <c r="BK4" s="46"/>
      <c r="BL4" s="55"/>
    </row>
    <row r="5" spans="1:64" s="37" customFormat="1" ht="13.5">
      <c r="A5" s="48" t="s">
        <v>134</v>
      </c>
      <c r="B5" s="49"/>
      <c r="C5" s="46"/>
      <c r="D5" s="46"/>
      <c r="E5" s="46"/>
      <c r="F5" s="46"/>
      <c r="G5" s="46"/>
      <c r="H5" s="46"/>
      <c r="I5" s="46"/>
      <c r="J5" s="46"/>
      <c r="K5" s="46"/>
      <c r="L5" s="55"/>
      <c r="N5" s="48" t="s">
        <v>134</v>
      </c>
      <c r="O5" s="49"/>
      <c r="P5" s="46"/>
      <c r="Q5" s="46"/>
      <c r="R5" s="46"/>
      <c r="S5" s="46"/>
      <c r="T5" s="46"/>
      <c r="U5" s="46"/>
      <c r="V5" s="46"/>
      <c r="W5" s="46"/>
      <c r="X5" s="46"/>
      <c r="Y5" s="55"/>
      <c r="AA5" s="48" t="s">
        <v>134</v>
      </c>
      <c r="AB5" s="49"/>
      <c r="AC5" s="46"/>
      <c r="AD5" s="46"/>
      <c r="AE5" s="46"/>
      <c r="AF5" s="46"/>
      <c r="AG5" s="46"/>
      <c r="AH5" s="46"/>
      <c r="AI5" s="46"/>
      <c r="AJ5" s="46"/>
      <c r="AK5" s="46"/>
      <c r="AL5" s="55"/>
      <c r="AN5" s="48" t="s">
        <v>134</v>
      </c>
      <c r="AO5" s="49"/>
      <c r="AP5" s="46"/>
      <c r="AQ5" s="46"/>
      <c r="AR5" s="46"/>
      <c r="AS5" s="46"/>
      <c r="AT5" s="46"/>
      <c r="AU5" s="46"/>
      <c r="AV5" s="46"/>
      <c r="AW5" s="46"/>
      <c r="AX5" s="46"/>
      <c r="AY5" s="55"/>
      <c r="BA5" s="48" t="s">
        <v>134</v>
      </c>
      <c r="BB5" s="49"/>
      <c r="BC5" s="46"/>
      <c r="BD5" s="46"/>
      <c r="BE5" s="46"/>
      <c r="BF5" s="46"/>
      <c r="BG5" s="46"/>
      <c r="BH5" s="46"/>
      <c r="BI5" s="46"/>
      <c r="BJ5" s="46"/>
      <c r="BK5" s="46"/>
      <c r="BL5" s="55"/>
    </row>
    <row r="6" spans="1:64" s="37" customFormat="1" ht="14.25" thickBot="1">
      <c r="A6" s="48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55"/>
      <c r="N6" s="48" t="s">
        <v>1</v>
      </c>
      <c r="O6" s="46"/>
      <c r="P6" s="46"/>
      <c r="Q6" s="46"/>
      <c r="R6" s="46"/>
      <c r="S6" s="46"/>
      <c r="T6" s="46"/>
      <c r="U6" s="46"/>
      <c r="V6" s="46"/>
      <c r="W6" s="46"/>
      <c r="X6" s="46"/>
      <c r="Y6" s="55"/>
      <c r="AA6" s="48" t="s">
        <v>1</v>
      </c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55"/>
      <c r="AN6" s="48" t="s">
        <v>1</v>
      </c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55"/>
      <c r="BA6" s="48" t="s">
        <v>1</v>
      </c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55"/>
    </row>
    <row r="7" spans="1:64" ht="25.5" customHeight="1">
      <c r="A7" s="345" t="s">
        <v>0</v>
      </c>
      <c r="B7" s="343" t="s">
        <v>2</v>
      </c>
      <c r="C7" s="343" t="s">
        <v>3</v>
      </c>
      <c r="D7" s="343" t="s">
        <v>4</v>
      </c>
      <c r="E7" s="343" t="s">
        <v>5</v>
      </c>
      <c r="F7" s="343" t="s">
        <v>79</v>
      </c>
      <c r="G7" s="343" t="s">
        <v>80</v>
      </c>
      <c r="H7" s="391" t="s">
        <v>7</v>
      </c>
      <c r="I7" s="391"/>
      <c r="J7" s="395" t="s">
        <v>8</v>
      </c>
      <c r="K7" s="396"/>
      <c r="L7" s="350" t="s">
        <v>9</v>
      </c>
      <c r="N7" s="345" t="s">
        <v>0</v>
      </c>
      <c r="O7" s="343" t="s">
        <v>2</v>
      </c>
      <c r="P7" s="343" t="s">
        <v>3</v>
      </c>
      <c r="Q7" s="343" t="s">
        <v>4</v>
      </c>
      <c r="R7" s="343" t="s">
        <v>5</v>
      </c>
      <c r="S7" s="343" t="s">
        <v>79</v>
      </c>
      <c r="T7" s="343" t="s">
        <v>80</v>
      </c>
      <c r="U7" s="391" t="s">
        <v>7</v>
      </c>
      <c r="V7" s="391"/>
      <c r="W7" s="395" t="s">
        <v>8</v>
      </c>
      <c r="X7" s="396"/>
      <c r="Y7" s="350" t="s">
        <v>9</v>
      </c>
      <c r="AA7" s="345" t="s">
        <v>0</v>
      </c>
      <c r="AB7" s="343" t="s">
        <v>2</v>
      </c>
      <c r="AC7" s="343" t="s">
        <v>3</v>
      </c>
      <c r="AD7" s="343" t="s">
        <v>4</v>
      </c>
      <c r="AE7" s="343" t="s">
        <v>5</v>
      </c>
      <c r="AF7" s="343" t="s">
        <v>79</v>
      </c>
      <c r="AG7" s="343" t="s">
        <v>80</v>
      </c>
      <c r="AH7" s="391" t="s">
        <v>7</v>
      </c>
      <c r="AI7" s="391"/>
      <c r="AJ7" s="395" t="s">
        <v>8</v>
      </c>
      <c r="AK7" s="396"/>
      <c r="AL7" s="350" t="s">
        <v>9</v>
      </c>
      <c r="AN7" s="345" t="s">
        <v>0</v>
      </c>
      <c r="AO7" s="343" t="s">
        <v>2</v>
      </c>
      <c r="AP7" s="343" t="s">
        <v>3</v>
      </c>
      <c r="AQ7" s="343" t="s">
        <v>4</v>
      </c>
      <c r="AR7" s="343" t="s">
        <v>5</v>
      </c>
      <c r="AS7" s="343" t="s">
        <v>79</v>
      </c>
      <c r="AT7" s="343" t="s">
        <v>80</v>
      </c>
      <c r="AU7" s="391" t="s">
        <v>7</v>
      </c>
      <c r="AV7" s="391"/>
      <c r="AW7" s="395" t="s">
        <v>8</v>
      </c>
      <c r="AX7" s="396"/>
      <c r="AY7" s="350" t="s">
        <v>9</v>
      </c>
      <c r="BA7" s="345" t="s">
        <v>0</v>
      </c>
      <c r="BB7" s="343" t="s">
        <v>2</v>
      </c>
      <c r="BC7" s="343" t="s">
        <v>3</v>
      </c>
      <c r="BD7" s="343" t="s">
        <v>4</v>
      </c>
      <c r="BE7" s="343" t="s">
        <v>5</v>
      </c>
      <c r="BF7" s="343" t="s">
        <v>79</v>
      </c>
      <c r="BG7" s="343" t="s">
        <v>80</v>
      </c>
      <c r="BH7" s="391" t="s">
        <v>7</v>
      </c>
      <c r="BI7" s="391"/>
      <c r="BJ7" s="395" t="s">
        <v>8</v>
      </c>
      <c r="BK7" s="396"/>
      <c r="BL7" s="350" t="s">
        <v>9</v>
      </c>
    </row>
    <row r="8" spans="1:64" ht="39.75" thickBot="1">
      <c r="A8" s="397"/>
      <c r="B8" s="392"/>
      <c r="C8" s="392"/>
      <c r="D8" s="390"/>
      <c r="E8" s="390"/>
      <c r="F8" s="393"/>
      <c r="G8" s="390"/>
      <c r="H8" s="56" t="s">
        <v>86</v>
      </c>
      <c r="I8" s="57" t="s">
        <v>87</v>
      </c>
      <c r="J8" s="56" t="s">
        <v>86</v>
      </c>
      <c r="K8" s="84" t="s">
        <v>146</v>
      </c>
      <c r="L8" s="394"/>
      <c r="N8" s="397"/>
      <c r="O8" s="392"/>
      <c r="P8" s="392"/>
      <c r="Q8" s="390"/>
      <c r="R8" s="390"/>
      <c r="S8" s="393"/>
      <c r="T8" s="390"/>
      <c r="U8" s="56" t="s">
        <v>86</v>
      </c>
      <c r="V8" s="57" t="s">
        <v>87</v>
      </c>
      <c r="W8" s="56" t="s">
        <v>86</v>
      </c>
      <c r="X8" s="84" t="s">
        <v>146</v>
      </c>
      <c r="Y8" s="394"/>
      <c r="AA8" s="397"/>
      <c r="AB8" s="392"/>
      <c r="AC8" s="392"/>
      <c r="AD8" s="390"/>
      <c r="AE8" s="390"/>
      <c r="AF8" s="393"/>
      <c r="AG8" s="390"/>
      <c r="AH8" s="56" t="s">
        <v>86</v>
      </c>
      <c r="AI8" s="57" t="s">
        <v>87</v>
      </c>
      <c r="AJ8" s="56" t="s">
        <v>86</v>
      </c>
      <c r="AK8" s="84" t="s">
        <v>146</v>
      </c>
      <c r="AL8" s="394"/>
      <c r="AN8" s="397"/>
      <c r="AO8" s="392"/>
      <c r="AP8" s="392"/>
      <c r="AQ8" s="390"/>
      <c r="AR8" s="390"/>
      <c r="AS8" s="393"/>
      <c r="AT8" s="390"/>
      <c r="AU8" s="56" t="s">
        <v>86</v>
      </c>
      <c r="AV8" s="57" t="s">
        <v>87</v>
      </c>
      <c r="AW8" s="56" t="s">
        <v>86</v>
      </c>
      <c r="AX8" s="84" t="s">
        <v>146</v>
      </c>
      <c r="AY8" s="394"/>
      <c r="BA8" s="397"/>
      <c r="BB8" s="392"/>
      <c r="BC8" s="392"/>
      <c r="BD8" s="390"/>
      <c r="BE8" s="390"/>
      <c r="BF8" s="393"/>
      <c r="BG8" s="390"/>
      <c r="BH8" s="56" t="s">
        <v>86</v>
      </c>
      <c r="BI8" s="57" t="s">
        <v>87</v>
      </c>
      <c r="BJ8" s="56" t="s">
        <v>86</v>
      </c>
      <c r="BK8" s="84" t="s">
        <v>146</v>
      </c>
      <c r="BL8" s="394"/>
    </row>
    <row r="9" spans="1:64" ht="14.25" thickBot="1">
      <c r="A9" s="58">
        <v>1</v>
      </c>
      <c r="B9" s="59">
        <v>2</v>
      </c>
      <c r="C9" s="59">
        <v>3</v>
      </c>
      <c r="D9" s="59">
        <v>4</v>
      </c>
      <c r="E9" s="59">
        <v>5</v>
      </c>
      <c r="F9" s="59">
        <v>6</v>
      </c>
      <c r="G9" s="59">
        <v>7</v>
      </c>
      <c r="H9" s="59">
        <v>8</v>
      </c>
      <c r="I9" s="59">
        <v>9</v>
      </c>
      <c r="J9" s="59">
        <v>10</v>
      </c>
      <c r="K9" s="83">
        <v>11</v>
      </c>
      <c r="L9" s="60">
        <v>12</v>
      </c>
      <c r="N9" s="58">
        <v>1</v>
      </c>
      <c r="O9" s="59">
        <v>2</v>
      </c>
      <c r="P9" s="59">
        <v>3</v>
      </c>
      <c r="Q9" s="59">
        <v>4</v>
      </c>
      <c r="R9" s="59">
        <v>5</v>
      </c>
      <c r="S9" s="59">
        <v>6</v>
      </c>
      <c r="T9" s="59">
        <v>7</v>
      </c>
      <c r="U9" s="59">
        <v>8</v>
      </c>
      <c r="V9" s="59">
        <v>9</v>
      </c>
      <c r="W9" s="59">
        <v>10</v>
      </c>
      <c r="X9" s="83">
        <v>11</v>
      </c>
      <c r="Y9" s="60">
        <v>12</v>
      </c>
      <c r="AA9" s="58">
        <v>1</v>
      </c>
      <c r="AB9" s="59">
        <v>2</v>
      </c>
      <c r="AC9" s="59">
        <v>3</v>
      </c>
      <c r="AD9" s="59">
        <v>4</v>
      </c>
      <c r="AE9" s="59">
        <v>5</v>
      </c>
      <c r="AF9" s="59">
        <v>6</v>
      </c>
      <c r="AG9" s="59">
        <v>7</v>
      </c>
      <c r="AH9" s="59">
        <v>8</v>
      </c>
      <c r="AI9" s="59">
        <v>9</v>
      </c>
      <c r="AJ9" s="59">
        <v>10</v>
      </c>
      <c r="AK9" s="83">
        <v>11</v>
      </c>
      <c r="AL9" s="60">
        <v>12</v>
      </c>
      <c r="AN9" s="58">
        <v>1</v>
      </c>
      <c r="AO9" s="59">
        <v>2</v>
      </c>
      <c r="AP9" s="59">
        <v>3</v>
      </c>
      <c r="AQ9" s="59">
        <v>4</v>
      </c>
      <c r="AR9" s="59">
        <v>5</v>
      </c>
      <c r="AS9" s="59">
        <v>6</v>
      </c>
      <c r="AT9" s="59">
        <v>7</v>
      </c>
      <c r="AU9" s="59">
        <v>8</v>
      </c>
      <c r="AV9" s="59">
        <v>9</v>
      </c>
      <c r="AW9" s="59">
        <v>10</v>
      </c>
      <c r="AX9" s="83">
        <v>11</v>
      </c>
      <c r="AY9" s="60">
        <v>12</v>
      </c>
      <c r="BA9" s="58">
        <v>1</v>
      </c>
      <c r="BB9" s="59">
        <v>2</v>
      </c>
      <c r="BC9" s="59">
        <v>3</v>
      </c>
      <c r="BD9" s="59">
        <v>4</v>
      </c>
      <c r="BE9" s="59">
        <v>5</v>
      </c>
      <c r="BF9" s="59">
        <v>6</v>
      </c>
      <c r="BG9" s="59">
        <v>7</v>
      </c>
      <c r="BH9" s="59">
        <v>8</v>
      </c>
      <c r="BI9" s="59">
        <v>9</v>
      </c>
      <c r="BJ9" s="59">
        <v>10</v>
      </c>
      <c r="BK9" s="83">
        <v>11</v>
      </c>
      <c r="BL9" s="60">
        <v>12</v>
      </c>
    </row>
    <row r="10" spans="1:64" ht="13.5">
      <c r="A10" s="61" t="s">
        <v>63</v>
      </c>
      <c r="B10" s="62" t="s">
        <v>10</v>
      </c>
      <c r="C10" s="63" t="s">
        <v>11</v>
      </c>
      <c r="D10" s="93">
        <f>'4-1м(оренда)'!D10</f>
        <v>264444</v>
      </c>
      <c r="E10" s="93">
        <f>'4-1м(оренда)'!E10</f>
        <v>0</v>
      </c>
      <c r="F10" s="64">
        <v>111117</v>
      </c>
      <c r="G10" s="65">
        <v>123754</v>
      </c>
      <c r="H10" s="5">
        <f>'4-1м(оренда)'!H10</f>
        <v>123754</v>
      </c>
      <c r="I10" s="5">
        <f>'4-1м(оренда)'!I10</f>
        <v>20131</v>
      </c>
      <c r="J10" s="86">
        <f>'оренда#кв'!AA4</f>
        <v>76219</v>
      </c>
      <c r="K10" s="86">
        <f>'оренда#кв'!AB4</f>
        <v>19959</v>
      </c>
      <c r="L10" s="66"/>
      <c r="N10" s="61" t="s">
        <v>63</v>
      </c>
      <c r="O10" s="62" t="s">
        <v>10</v>
      </c>
      <c r="P10" s="63" t="s">
        <v>11</v>
      </c>
      <c r="Q10" s="93">
        <f>'4-1м(оренда)'!Z10</f>
        <v>102433</v>
      </c>
      <c r="R10" s="93">
        <f>'4-1м(оренда)'!AA10</f>
        <v>0</v>
      </c>
      <c r="S10" s="64">
        <v>59069</v>
      </c>
      <c r="T10" s="65">
        <v>71706</v>
      </c>
      <c r="U10" s="5">
        <f>'4-1м(оренда)'!AD10</f>
        <v>71706</v>
      </c>
      <c r="V10" s="5">
        <f>'4-1м(оренда)'!AE10</f>
        <v>20131</v>
      </c>
      <c r="W10" s="86">
        <f>'оренда#кв'!O4</f>
        <v>56940</v>
      </c>
      <c r="X10" s="86">
        <f>'оренда#кв'!P4</f>
        <v>19959</v>
      </c>
      <c r="Y10" s="66"/>
      <c r="AA10" s="61" t="s">
        <v>63</v>
      </c>
      <c r="AB10" s="62" t="s">
        <v>10</v>
      </c>
      <c r="AC10" s="63" t="s">
        <v>11</v>
      </c>
      <c r="AD10" s="93">
        <f>'4-1м(оренда)'!O10</f>
        <v>158500</v>
      </c>
      <c r="AE10" s="93">
        <f>'4-1м(оренда)'!P10</f>
        <v>0</v>
      </c>
      <c r="AF10" s="64">
        <v>48621</v>
      </c>
      <c r="AG10" s="65">
        <v>48621</v>
      </c>
      <c r="AH10" s="5">
        <f>'4-1м(оренда)'!S10</f>
        <v>48621</v>
      </c>
      <c r="AI10" s="5">
        <f>'4-1м(оренда)'!T10</f>
        <v>0</v>
      </c>
      <c r="AJ10" s="86">
        <f>'оренда#кв'!R4</f>
        <v>18617</v>
      </c>
      <c r="AK10" s="86">
        <f>'оренда#кв'!S4</f>
        <v>0</v>
      </c>
      <c r="AL10" s="66"/>
      <c r="AN10" s="61" t="s">
        <v>63</v>
      </c>
      <c r="AO10" s="62" t="s">
        <v>10</v>
      </c>
      <c r="AP10" s="63" t="s">
        <v>11</v>
      </c>
      <c r="AQ10" s="93">
        <f>'4-1м(оренда)'!AV10</f>
        <v>3417</v>
      </c>
      <c r="AR10" s="93">
        <f>'4-1м(оренда)'!AW10</f>
        <v>0</v>
      </c>
      <c r="AS10" s="64">
        <v>3333</v>
      </c>
      <c r="AT10" s="65">
        <v>3333</v>
      </c>
      <c r="AU10" s="5">
        <f>'4-1м(оренда)'!AZ10</f>
        <v>3333</v>
      </c>
      <c r="AV10" s="5">
        <f>'4-1м(оренда)'!BA10</f>
        <v>0</v>
      </c>
      <c r="AW10" s="86">
        <f>'оренда#кв'!U4</f>
        <v>599</v>
      </c>
      <c r="AX10" s="86">
        <f>'оренда#кв'!V4</f>
        <v>0</v>
      </c>
      <c r="AY10" s="66"/>
      <c r="BA10" s="61" t="s">
        <v>63</v>
      </c>
      <c r="BB10" s="62" t="s">
        <v>10</v>
      </c>
      <c r="BC10" s="63" t="s">
        <v>11</v>
      </c>
      <c r="BD10" s="93">
        <f>'4-1м(оренда)'!AK10</f>
        <v>94</v>
      </c>
      <c r="BE10" s="93">
        <f>'4-1м(оренда)'!AL10</f>
        <v>0</v>
      </c>
      <c r="BF10" s="64">
        <v>94</v>
      </c>
      <c r="BG10" s="65">
        <v>94</v>
      </c>
      <c r="BH10" s="5">
        <f>'4-1м(оренда)'!AO10</f>
        <v>94</v>
      </c>
      <c r="BI10" s="5">
        <f>'4-1м(оренда)'!AP10</f>
        <v>0</v>
      </c>
      <c r="BJ10" s="86">
        <f>'оренда#кв'!X4</f>
        <v>63</v>
      </c>
      <c r="BK10" s="86">
        <f>'оренда#кв'!Y4</f>
        <v>0</v>
      </c>
      <c r="BL10" s="66"/>
    </row>
    <row r="11" spans="1:64" ht="13.5">
      <c r="A11" s="10" t="s">
        <v>64</v>
      </c>
      <c r="B11" s="4" t="s">
        <v>10</v>
      </c>
      <c r="C11" s="7" t="s">
        <v>13</v>
      </c>
      <c r="D11" s="93">
        <f>'4-1м(оренда)'!D11</f>
        <v>0</v>
      </c>
      <c r="E11" s="93">
        <f>'4-1м(оренда)'!E11</f>
        <v>0</v>
      </c>
      <c r="F11" s="6"/>
      <c r="G11" s="6"/>
      <c r="H11" s="5">
        <f>'4-1м(оренда)'!H11</f>
        <v>0</v>
      </c>
      <c r="I11" s="5">
        <f>'4-1м(оренда)'!I11</f>
        <v>0</v>
      </c>
      <c r="J11" s="86">
        <f>'оренда#кв'!AA5</f>
        <v>0</v>
      </c>
      <c r="K11" s="86">
        <f>'оренда#кв'!AB5</f>
        <v>0</v>
      </c>
      <c r="L11" s="67"/>
      <c r="N11" s="10" t="s">
        <v>64</v>
      </c>
      <c r="O11" s="4" t="s">
        <v>10</v>
      </c>
      <c r="P11" s="7" t="s">
        <v>13</v>
      </c>
      <c r="Q11" s="93">
        <f>'4-1м(оренда)'!Z11</f>
        <v>0</v>
      </c>
      <c r="R11" s="93">
        <f>'4-1м(оренда)'!AA11</f>
        <v>0</v>
      </c>
      <c r="S11" s="6"/>
      <c r="T11" s="6"/>
      <c r="U11" s="5">
        <f>'4-1м(оренда)'!AD11</f>
        <v>0</v>
      </c>
      <c r="V11" s="5">
        <f>'4-1м(оренда)'!AE11</f>
        <v>0</v>
      </c>
      <c r="W11" s="86">
        <f>'оренда#кв'!O5</f>
        <v>0</v>
      </c>
      <c r="X11" s="86">
        <f>'оренда#кв'!P5</f>
        <v>0</v>
      </c>
      <c r="Y11" s="67"/>
      <c r="AA11" s="10" t="s">
        <v>64</v>
      </c>
      <c r="AB11" s="4" t="s">
        <v>10</v>
      </c>
      <c r="AC11" s="7" t="s">
        <v>13</v>
      </c>
      <c r="AD11" s="93">
        <f>'4-1м(оренда)'!O11</f>
        <v>0</v>
      </c>
      <c r="AE11" s="93">
        <f>'4-1м(оренда)'!P11</f>
        <v>0</v>
      </c>
      <c r="AF11" s="6"/>
      <c r="AG11" s="6"/>
      <c r="AH11" s="5">
        <f>'4-1м(оренда)'!S11</f>
        <v>0</v>
      </c>
      <c r="AI11" s="5">
        <f>'4-1м(оренда)'!T11</f>
        <v>0</v>
      </c>
      <c r="AJ11" s="86">
        <f>'оренда#кв'!R5</f>
        <v>0</v>
      </c>
      <c r="AK11" s="86">
        <f>'оренда#кв'!S5</f>
        <v>0</v>
      </c>
      <c r="AL11" s="67"/>
      <c r="AN11" s="10" t="s">
        <v>64</v>
      </c>
      <c r="AO11" s="4" t="s">
        <v>10</v>
      </c>
      <c r="AP11" s="7" t="s">
        <v>13</v>
      </c>
      <c r="AQ11" s="93">
        <f>'4-1м(оренда)'!AV11</f>
        <v>0</v>
      </c>
      <c r="AR11" s="93">
        <f>'4-1м(оренда)'!AW11</f>
        <v>0</v>
      </c>
      <c r="AS11" s="6"/>
      <c r="AT11" s="6"/>
      <c r="AU11" s="5">
        <f>'4-1м(оренда)'!AZ11</f>
        <v>0</v>
      </c>
      <c r="AV11" s="5">
        <f>'4-1м(оренда)'!BA11</f>
        <v>0</v>
      </c>
      <c r="AW11" s="86">
        <f>'оренда#кв'!U5</f>
        <v>0</v>
      </c>
      <c r="AX11" s="86">
        <f>'оренда#кв'!V5</f>
        <v>0</v>
      </c>
      <c r="AY11" s="67"/>
      <c r="BA11" s="10" t="s">
        <v>64</v>
      </c>
      <c r="BB11" s="4" t="s">
        <v>10</v>
      </c>
      <c r="BC11" s="7" t="s">
        <v>13</v>
      </c>
      <c r="BD11" s="93">
        <f>'4-1м(оренда)'!AK11</f>
        <v>0</v>
      </c>
      <c r="BE11" s="93">
        <f>'4-1м(оренда)'!AL11</f>
        <v>0</v>
      </c>
      <c r="BF11" s="6"/>
      <c r="BG11" s="6"/>
      <c r="BH11" s="5">
        <f>'4-1м(оренда)'!AO11</f>
        <v>0</v>
      </c>
      <c r="BI11" s="5">
        <f>'4-1м(оренда)'!AP11</f>
        <v>0</v>
      </c>
      <c r="BJ11" s="86">
        <f>'оренда#кв'!X5</f>
        <v>0</v>
      </c>
      <c r="BK11" s="86">
        <f>'оренда#кв'!Y5</f>
        <v>0</v>
      </c>
      <c r="BL11" s="67"/>
    </row>
    <row r="12" spans="1:64" ht="13.5">
      <c r="A12" s="10" t="s">
        <v>65</v>
      </c>
      <c r="B12" s="4" t="s">
        <v>10</v>
      </c>
      <c r="C12" s="4" t="s">
        <v>15</v>
      </c>
      <c r="D12" s="93">
        <f>'4-1м(оренда)'!D12</f>
        <v>0</v>
      </c>
      <c r="E12" s="3" t="s">
        <v>10</v>
      </c>
      <c r="F12" s="19"/>
      <c r="G12" s="3" t="s">
        <v>10</v>
      </c>
      <c r="H12" s="5">
        <f>'4-1м(оренда)'!H12</f>
        <v>0</v>
      </c>
      <c r="I12" s="5">
        <f>'4-1м(оренда)'!I12</f>
        <v>0</v>
      </c>
      <c r="J12" s="86">
        <f>'оренда#кв'!AA6</f>
        <v>0</v>
      </c>
      <c r="K12" s="86">
        <f>'оренда#кв'!AB6</f>
        <v>0</v>
      </c>
      <c r="L12" s="67"/>
      <c r="N12" s="10" t="s">
        <v>65</v>
      </c>
      <c r="O12" s="4" t="s">
        <v>10</v>
      </c>
      <c r="P12" s="4" t="s">
        <v>15</v>
      </c>
      <c r="Q12" s="93">
        <f>'4-1м(оренда)'!Z12</f>
        <v>0</v>
      </c>
      <c r="R12" s="3" t="s">
        <v>10</v>
      </c>
      <c r="S12" s="19"/>
      <c r="T12" s="3" t="s">
        <v>10</v>
      </c>
      <c r="U12" s="5">
        <f>'4-1м(оренда)'!AD12</f>
        <v>0</v>
      </c>
      <c r="V12" s="5">
        <f>'4-1м(оренда)'!AE12</f>
        <v>0</v>
      </c>
      <c r="W12" s="86">
        <f>'оренда#кв'!O6</f>
        <v>0</v>
      </c>
      <c r="X12" s="86">
        <f>'оренда#кв'!P6</f>
        <v>0</v>
      </c>
      <c r="Y12" s="67"/>
      <c r="AA12" s="10" t="s">
        <v>65</v>
      </c>
      <c r="AB12" s="4" t="s">
        <v>10</v>
      </c>
      <c r="AC12" s="4" t="s">
        <v>15</v>
      </c>
      <c r="AD12" s="93">
        <f>'4-1м(оренда)'!O12</f>
        <v>0</v>
      </c>
      <c r="AE12" s="3" t="s">
        <v>10</v>
      </c>
      <c r="AF12" s="19"/>
      <c r="AG12" s="3" t="s">
        <v>10</v>
      </c>
      <c r="AH12" s="5">
        <f>'4-1м(оренда)'!S12</f>
        <v>0</v>
      </c>
      <c r="AI12" s="5">
        <f>'4-1м(оренда)'!T12</f>
        <v>0</v>
      </c>
      <c r="AJ12" s="86">
        <f>'оренда#кв'!R6</f>
        <v>0</v>
      </c>
      <c r="AK12" s="86">
        <f>'оренда#кв'!S6</f>
        <v>0</v>
      </c>
      <c r="AL12" s="67"/>
      <c r="AN12" s="10" t="s">
        <v>65</v>
      </c>
      <c r="AO12" s="4" t="s">
        <v>10</v>
      </c>
      <c r="AP12" s="4" t="s">
        <v>15</v>
      </c>
      <c r="AQ12" s="93">
        <f>'4-1м(оренда)'!AV12</f>
        <v>0</v>
      </c>
      <c r="AR12" s="3" t="s">
        <v>10</v>
      </c>
      <c r="AS12" s="19"/>
      <c r="AT12" s="3" t="s">
        <v>10</v>
      </c>
      <c r="AU12" s="5">
        <f>'4-1м(оренда)'!AZ12</f>
        <v>0</v>
      </c>
      <c r="AV12" s="5">
        <f>'4-1м(оренда)'!BA12</f>
        <v>0</v>
      </c>
      <c r="AW12" s="86">
        <f>'оренда#кв'!U6</f>
        <v>0</v>
      </c>
      <c r="AX12" s="86">
        <f>'оренда#кв'!V6</f>
        <v>0</v>
      </c>
      <c r="AY12" s="67"/>
      <c r="BA12" s="10" t="s">
        <v>65</v>
      </c>
      <c r="BB12" s="4" t="s">
        <v>10</v>
      </c>
      <c r="BC12" s="4" t="s">
        <v>15</v>
      </c>
      <c r="BD12" s="93">
        <f>'4-1м(оренда)'!AK12</f>
        <v>0</v>
      </c>
      <c r="BE12" s="3" t="s">
        <v>10</v>
      </c>
      <c r="BF12" s="19"/>
      <c r="BG12" s="3" t="s">
        <v>10</v>
      </c>
      <c r="BH12" s="5">
        <f>'4-1м(оренда)'!AO12</f>
        <v>0</v>
      </c>
      <c r="BI12" s="5">
        <f>'4-1м(оренда)'!AP12</f>
        <v>0</v>
      </c>
      <c r="BJ12" s="86">
        <f>'оренда#кв'!X6</f>
        <v>0</v>
      </c>
      <c r="BK12" s="86">
        <f>'оренда#кв'!Y6</f>
        <v>0</v>
      </c>
      <c r="BL12" s="67"/>
    </row>
    <row r="13" spans="1:64" ht="13.5">
      <c r="A13" s="10" t="s">
        <v>66</v>
      </c>
      <c r="B13" s="4" t="s">
        <v>10</v>
      </c>
      <c r="C13" s="4" t="s">
        <v>17</v>
      </c>
      <c r="D13" s="93">
        <f>'4-1м(оренда)'!D13</f>
        <v>264444</v>
      </c>
      <c r="E13" s="3" t="s">
        <v>10</v>
      </c>
      <c r="F13" s="19"/>
      <c r="G13" s="3" t="s">
        <v>10</v>
      </c>
      <c r="H13" s="5">
        <f>'4-1м(оренда)'!H13</f>
        <v>0</v>
      </c>
      <c r="I13" s="5">
        <f>'4-1м(оренда)'!I13</f>
        <v>0</v>
      </c>
      <c r="J13" s="86">
        <f>'оренда#кв'!AA7</f>
        <v>0</v>
      </c>
      <c r="K13" s="86">
        <f>'оренда#кв'!AB7</f>
        <v>0</v>
      </c>
      <c r="L13" s="67"/>
      <c r="N13" s="10" t="s">
        <v>66</v>
      </c>
      <c r="O13" s="4" t="s">
        <v>10</v>
      </c>
      <c r="P13" s="4" t="s">
        <v>17</v>
      </c>
      <c r="Q13" s="93">
        <f>'4-1м(оренда)'!Z13</f>
        <v>102433</v>
      </c>
      <c r="R13" s="3" t="s">
        <v>10</v>
      </c>
      <c r="S13" s="19"/>
      <c r="T13" s="3" t="s">
        <v>10</v>
      </c>
      <c r="U13" s="5">
        <f>'4-1м(оренда)'!AD13</f>
        <v>0</v>
      </c>
      <c r="V13" s="5">
        <f>'4-1м(оренда)'!AE13</f>
        <v>0</v>
      </c>
      <c r="W13" s="86">
        <f>'оренда#кв'!O7</f>
        <v>0</v>
      </c>
      <c r="X13" s="86">
        <f>'оренда#кв'!P7</f>
        <v>0</v>
      </c>
      <c r="Y13" s="67"/>
      <c r="AA13" s="10" t="s">
        <v>66</v>
      </c>
      <c r="AB13" s="4" t="s">
        <v>10</v>
      </c>
      <c r="AC13" s="4" t="s">
        <v>17</v>
      </c>
      <c r="AD13" s="93">
        <f>'4-1м(оренда)'!O13</f>
        <v>158500</v>
      </c>
      <c r="AE13" s="3" t="s">
        <v>10</v>
      </c>
      <c r="AF13" s="19"/>
      <c r="AG13" s="3" t="s">
        <v>10</v>
      </c>
      <c r="AH13" s="5">
        <f>'4-1м(оренда)'!S13</f>
        <v>0</v>
      </c>
      <c r="AI13" s="5">
        <f>'4-1м(оренда)'!T13</f>
        <v>0</v>
      </c>
      <c r="AJ13" s="86">
        <f>'оренда#кв'!R7</f>
        <v>0</v>
      </c>
      <c r="AK13" s="86">
        <f>'оренда#кв'!S7</f>
        <v>0</v>
      </c>
      <c r="AL13" s="67"/>
      <c r="AN13" s="10" t="s">
        <v>66</v>
      </c>
      <c r="AO13" s="4" t="s">
        <v>10</v>
      </c>
      <c r="AP13" s="4" t="s">
        <v>17</v>
      </c>
      <c r="AQ13" s="93">
        <f>'4-1м(оренда)'!AV13</f>
        <v>3417</v>
      </c>
      <c r="AR13" s="3" t="s">
        <v>10</v>
      </c>
      <c r="AS13" s="19"/>
      <c r="AT13" s="3" t="s">
        <v>10</v>
      </c>
      <c r="AU13" s="5">
        <f>'4-1м(оренда)'!AZ13</f>
        <v>0</v>
      </c>
      <c r="AV13" s="5">
        <f>'4-1м(оренда)'!BA13</f>
        <v>0</v>
      </c>
      <c r="AW13" s="86">
        <f>'оренда#кв'!U7</f>
        <v>0</v>
      </c>
      <c r="AX13" s="86">
        <f>'оренда#кв'!V7</f>
        <v>0</v>
      </c>
      <c r="AY13" s="67"/>
      <c r="BA13" s="10" t="s">
        <v>66</v>
      </c>
      <c r="BB13" s="4" t="s">
        <v>10</v>
      </c>
      <c r="BC13" s="4" t="s">
        <v>17</v>
      </c>
      <c r="BD13" s="93">
        <f>'4-1м(оренда)'!AK13</f>
        <v>94</v>
      </c>
      <c r="BE13" s="3" t="s">
        <v>10</v>
      </c>
      <c r="BF13" s="19"/>
      <c r="BG13" s="3" t="s">
        <v>10</v>
      </c>
      <c r="BH13" s="5">
        <f>'4-1м(оренда)'!AO13</f>
        <v>0</v>
      </c>
      <c r="BI13" s="5">
        <f>'4-1м(оренда)'!AP13</f>
        <v>0</v>
      </c>
      <c r="BJ13" s="86">
        <f>'оренда#кв'!X7</f>
        <v>0</v>
      </c>
      <c r="BK13" s="86">
        <f>'оренда#кв'!Y7</f>
        <v>0</v>
      </c>
      <c r="BL13" s="67"/>
    </row>
    <row r="14" spans="1:64" ht="13.5">
      <c r="A14" s="10" t="s">
        <v>67</v>
      </c>
      <c r="B14" s="4" t="s">
        <v>10</v>
      </c>
      <c r="C14" s="4" t="s">
        <v>19</v>
      </c>
      <c r="D14" s="93">
        <f>'4-1м(оренда)'!D14</f>
        <v>0</v>
      </c>
      <c r="E14" s="3" t="s">
        <v>10</v>
      </c>
      <c r="F14" s="19"/>
      <c r="G14" s="3" t="s">
        <v>10</v>
      </c>
      <c r="H14" s="5">
        <f>'4-1м(оренда)'!H14</f>
        <v>0</v>
      </c>
      <c r="I14" s="5">
        <f>'4-1м(оренда)'!I14</f>
        <v>0</v>
      </c>
      <c r="J14" s="86">
        <f>'оренда#кв'!AA8</f>
        <v>0</v>
      </c>
      <c r="K14" s="86">
        <f>'оренда#кв'!AB8</f>
        <v>0</v>
      </c>
      <c r="L14" s="67"/>
      <c r="N14" s="10" t="s">
        <v>67</v>
      </c>
      <c r="O14" s="4" t="s">
        <v>10</v>
      </c>
      <c r="P14" s="4" t="s">
        <v>19</v>
      </c>
      <c r="Q14" s="93">
        <f>'4-1м(оренда)'!Z14</f>
        <v>0</v>
      </c>
      <c r="R14" s="3" t="s">
        <v>10</v>
      </c>
      <c r="S14" s="19"/>
      <c r="T14" s="3" t="s">
        <v>10</v>
      </c>
      <c r="U14" s="5">
        <f>'4-1м(оренда)'!AD14</f>
        <v>0</v>
      </c>
      <c r="V14" s="5">
        <f>'4-1м(оренда)'!AE14</f>
        <v>0</v>
      </c>
      <c r="W14" s="86">
        <f>'оренда#кв'!O8</f>
        <v>0</v>
      </c>
      <c r="X14" s="86">
        <f>'оренда#кв'!P8</f>
        <v>0</v>
      </c>
      <c r="Y14" s="67"/>
      <c r="AA14" s="10" t="s">
        <v>67</v>
      </c>
      <c r="AB14" s="4" t="s">
        <v>10</v>
      </c>
      <c r="AC14" s="4" t="s">
        <v>19</v>
      </c>
      <c r="AD14" s="93">
        <f>'4-1м(оренда)'!O14</f>
        <v>0</v>
      </c>
      <c r="AE14" s="3" t="s">
        <v>10</v>
      </c>
      <c r="AF14" s="19"/>
      <c r="AG14" s="3" t="s">
        <v>10</v>
      </c>
      <c r="AH14" s="5">
        <f>'4-1м(оренда)'!S14</f>
        <v>0</v>
      </c>
      <c r="AI14" s="5">
        <f>'4-1м(оренда)'!T14</f>
        <v>0</v>
      </c>
      <c r="AJ14" s="86">
        <f>'оренда#кв'!R8</f>
        <v>0</v>
      </c>
      <c r="AK14" s="86">
        <f>'оренда#кв'!S8</f>
        <v>0</v>
      </c>
      <c r="AL14" s="67"/>
      <c r="AN14" s="10" t="s">
        <v>67</v>
      </c>
      <c r="AO14" s="4" t="s">
        <v>10</v>
      </c>
      <c r="AP14" s="4" t="s">
        <v>19</v>
      </c>
      <c r="AQ14" s="93">
        <f>'4-1м(оренда)'!AV14</f>
        <v>0</v>
      </c>
      <c r="AR14" s="3" t="s">
        <v>10</v>
      </c>
      <c r="AS14" s="19"/>
      <c r="AT14" s="3" t="s">
        <v>10</v>
      </c>
      <c r="AU14" s="5">
        <f>'4-1м(оренда)'!AZ14</f>
        <v>0</v>
      </c>
      <c r="AV14" s="5">
        <f>'4-1м(оренда)'!BA14</f>
        <v>0</v>
      </c>
      <c r="AW14" s="86">
        <f>'оренда#кв'!U8</f>
        <v>0</v>
      </c>
      <c r="AX14" s="86">
        <f>'оренда#кв'!V8</f>
        <v>0</v>
      </c>
      <c r="AY14" s="67"/>
      <c r="BA14" s="10" t="s">
        <v>67</v>
      </c>
      <c r="BB14" s="4" t="s">
        <v>10</v>
      </c>
      <c r="BC14" s="4" t="s">
        <v>19</v>
      </c>
      <c r="BD14" s="93">
        <f>'4-1м(оренда)'!AK14</f>
        <v>0</v>
      </c>
      <c r="BE14" s="3" t="s">
        <v>10</v>
      </c>
      <c r="BF14" s="19"/>
      <c r="BG14" s="3" t="s">
        <v>10</v>
      </c>
      <c r="BH14" s="5">
        <f>'4-1м(оренда)'!AO14</f>
        <v>0</v>
      </c>
      <c r="BI14" s="5">
        <f>'4-1м(оренда)'!AP14</f>
        <v>0</v>
      </c>
      <c r="BJ14" s="86">
        <f>'оренда#кв'!X8</f>
        <v>0</v>
      </c>
      <c r="BK14" s="86">
        <f>'оренда#кв'!Y8</f>
        <v>0</v>
      </c>
      <c r="BL14" s="67"/>
    </row>
    <row r="15" spans="1:64" ht="13.5">
      <c r="A15" s="9" t="s">
        <v>68</v>
      </c>
      <c r="B15" s="4" t="s">
        <v>10</v>
      </c>
      <c r="C15" s="4" t="s">
        <v>20</v>
      </c>
      <c r="D15" s="93">
        <f>'4-1м(оренда)'!D15</f>
        <v>264444</v>
      </c>
      <c r="E15" s="3" t="s">
        <v>10</v>
      </c>
      <c r="F15" s="19"/>
      <c r="G15" s="3" t="s">
        <v>10</v>
      </c>
      <c r="H15" s="5">
        <f>'4-1м(оренда)'!H15</f>
        <v>123754</v>
      </c>
      <c r="I15" s="5">
        <f>'4-1м(оренда)'!I15</f>
        <v>20131</v>
      </c>
      <c r="J15" s="86">
        <f>'оренда#кв'!AA9</f>
        <v>76219</v>
      </c>
      <c r="K15" s="86">
        <f>'оренда#кв'!AB9</f>
        <v>19959</v>
      </c>
      <c r="L15" s="67"/>
      <c r="N15" s="9" t="s">
        <v>68</v>
      </c>
      <c r="O15" s="4" t="s">
        <v>10</v>
      </c>
      <c r="P15" s="4" t="s">
        <v>20</v>
      </c>
      <c r="Q15" s="93">
        <f>'4-1м(оренда)'!Z15</f>
        <v>102433</v>
      </c>
      <c r="R15" s="3" t="s">
        <v>10</v>
      </c>
      <c r="S15" s="19"/>
      <c r="T15" s="3" t="s">
        <v>10</v>
      </c>
      <c r="U15" s="5">
        <f>'4-1м(оренда)'!AD15</f>
        <v>71706</v>
      </c>
      <c r="V15" s="5">
        <f>'4-1м(оренда)'!AE15</f>
        <v>20131</v>
      </c>
      <c r="W15" s="86">
        <f>'оренда#кв'!O9</f>
        <v>56940</v>
      </c>
      <c r="X15" s="86">
        <f>'оренда#кв'!P9</f>
        <v>19959</v>
      </c>
      <c r="Y15" s="67"/>
      <c r="AA15" s="9" t="s">
        <v>68</v>
      </c>
      <c r="AB15" s="4" t="s">
        <v>10</v>
      </c>
      <c r="AC15" s="4" t="s">
        <v>20</v>
      </c>
      <c r="AD15" s="93">
        <f>'4-1м(оренда)'!O15</f>
        <v>158500</v>
      </c>
      <c r="AE15" s="3" t="s">
        <v>10</v>
      </c>
      <c r="AF15" s="19"/>
      <c r="AG15" s="3" t="s">
        <v>10</v>
      </c>
      <c r="AH15" s="5">
        <f>'4-1м(оренда)'!S15</f>
        <v>48621</v>
      </c>
      <c r="AI15" s="5">
        <f>'4-1м(оренда)'!T15</f>
        <v>0</v>
      </c>
      <c r="AJ15" s="86">
        <f>'оренда#кв'!R9</f>
        <v>18617</v>
      </c>
      <c r="AK15" s="86">
        <f>'оренда#кв'!S9</f>
        <v>0</v>
      </c>
      <c r="AL15" s="67"/>
      <c r="AN15" s="9" t="s">
        <v>68</v>
      </c>
      <c r="AO15" s="4" t="s">
        <v>10</v>
      </c>
      <c r="AP15" s="4" t="s">
        <v>20</v>
      </c>
      <c r="AQ15" s="93">
        <f>'4-1м(оренда)'!AV15</f>
        <v>3417</v>
      </c>
      <c r="AR15" s="3" t="s">
        <v>10</v>
      </c>
      <c r="AS15" s="19"/>
      <c r="AT15" s="3" t="s">
        <v>10</v>
      </c>
      <c r="AU15" s="5">
        <f>'4-1м(оренда)'!AZ15</f>
        <v>3333</v>
      </c>
      <c r="AV15" s="5">
        <f>'4-1м(оренда)'!BA15</f>
        <v>0</v>
      </c>
      <c r="AW15" s="86">
        <f>'оренда#кв'!U9</f>
        <v>599</v>
      </c>
      <c r="AX15" s="86">
        <f>'оренда#кв'!V9</f>
        <v>0</v>
      </c>
      <c r="AY15" s="67"/>
      <c r="BA15" s="9" t="s">
        <v>68</v>
      </c>
      <c r="BB15" s="4" t="s">
        <v>10</v>
      </c>
      <c r="BC15" s="4" t="s">
        <v>20</v>
      </c>
      <c r="BD15" s="93">
        <f>'4-1м(оренда)'!AK15</f>
        <v>94</v>
      </c>
      <c r="BE15" s="3" t="s">
        <v>10</v>
      </c>
      <c r="BF15" s="19"/>
      <c r="BG15" s="3" t="s">
        <v>10</v>
      </c>
      <c r="BH15" s="5">
        <f>'4-1м(оренда)'!AO15</f>
        <v>94</v>
      </c>
      <c r="BI15" s="5">
        <f>'4-1м(оренда)'!AP15</f>
        <v>0</v>
      </c>
      <c r="BJ15" s="86">
        <f>'оренда#кв'!X9</f>
        <v>63</v>
      </c>
      <c r="BK15" s="86">
        <f>'оренда#кв'!Y9</f>
        <v>0</v>
      </c>
      <c r="BL15" s="67"/>
    </row>
    <row r="16" spans="1:64" ht="13.5">
      <c r="A16" s="9" t="s">
        <v>12</v>
      </c>
      <c r="B16" s="7">
        <v>1000</v>
      </c>
      <c r="C16" s="7" t="s">
        <v>22</v>
      </c>
      <c r="D16" s="93">
        <f>'4-1м(оренда)'!D16</f>
        <v>209694</v>
      </c>
      <c r="E16" s="3" t="s">
        <v>10</v>
      </c>
      <c r="F16" s="6"/>
      <c r="G16" s="3" t="s">
        <v>10</v>
      </c>
      <c r="H16" s="5">
        <f>'4-1м(оренда)'!H16</f>
        <v>122717</v>
      </c>
      <c r="I16" s="5">
        <f>'4-1м(оренда)'!I16</f>
        <v>20131</v>
      </c>
      <c r="J16" s="86">
        <f>'оренда#кв'!AA10</f>
        <v>76003</v>
      </c>
      <c r="K16" s="86">
        <f>'оренда#кв'!AB10</f>
        <v>19959</v>
      </c>
      <c r="L16" s="67"/>
      <c r="N16" s="9" t="s">
        <v>12</v>
      </c>
      <c r="O16" s="7">
        <v>1000</v>
      </c>
      <c r="P16" s="7" t="s">
        <v>22</v>
      </c>
      <c r="Q16" s="93">
        <f>'4-1м(оренда)'!Z16</f>
        <v>97683</v>
      </c>
      <c r="R16" s="3" t="s">
        <v>10</v>
      </c>
      <c r="S16" s="6"/>
      <c r="T16" s="3" t="s">
        <v>10</v>
      </c>
      <c r="U16" s="5">
        <f>'4-1м(оренда)'!AD16</f>
        <v>71176</v>
      </c>
      <c r="V16" s="5">
        <f>'4-1м(оренда)'!AE16</f>
        <v>20131</v>
      </c>
      <c r="W16" s="86">
        <f>'оренда#кв'!O10</f>
        <v>56724</v>
      </c>
      <c r="X16" s="86">
        <f>'оренда#кв'!P10</f>
        <v>19959</v>
      </c>
      <c r="Y16" s="67"/>
      <c r="AA16" s="9" t="s">
        <v>12</v>
      </c>
      <c r="AB16" s="7">
        <v>1000</v>
      </c>
      <c r="AC16" s="7" t="s">
        <v>22</v>
      </c>
      <c r="AD16" s="93">
        <f>'4-1м(оренда)'!O16</f>
        <v>108500</v>
      </c>
      <c r="AE16" s="3" t="s">
        <v>10</v>
      </c>
      <c r="AF16" s="6"/>
      <c r="AG16" s="3" t="s">
        <v>10</v>
      </c>
      <c r="AH16" s="5">
        <f>'4-1м(оренда)'!S16</f>
        <v>48114</v>
      </c>
      <c r="AI16" s="5">
        <f>'4-1м(оренда)'!T16</f>
        <v>0</v>
      </c>
      <c r="AJ16" s="86">
        <f>'оренда#кв'!R10</f>
        <v>18617</v>
      </c>
      <c r="AK16" s="86">
        <f>'оренда#кв'!S10</f>
        <v>0</v>
      </c>
      <c r="AL16" s="67"/>
      <c r="AN16" s="9" t="s">
        <v>12</v>
      </c>
      <c r="AO16" s="7">
        <v>1000</v>
      </c>
      <c r="AP16" s="7" t="s">
        <v>22</v>
      </c>
      <c r="AQ16" s="93">
        <f>'4-1м(оренда)'!AV16</f>
        <v>3417</v>
      </c>
      <c r="AR16" s="3" t="s">
        <v>10</v>
      </c>
      <c r="AS16" s="6"/>
      <c r="AT16" s="3" t="s">
        <v>10</v>
      </c>
      <c r="AU16" s="5">
        <f>'4-1м(оренда)'!AZ16</f>
        <v>3333</v>
      </c>
      <c r="AV16" s="5">
        <f>'4-1м(оренда)'!BA16</f>
        <v>0</v>
      </c>
      <c r="AW16" s="86">
        <f>'оренда#кв'!U10</f>
        <v>599</v>
      </c>
      <c r="AX16" s="86">
        <f>'оренда#кв'!V10</f>
        <v>0</v>
      </c>
      <c r="AY16" s="67"/>
      <c r="BA16" s="9" t="s">
        <v>12</v>
      </c>
      <c r="BB16" s="7">
        <v>1000</v>
      </c>
      <c r="BC16" s="7" t="s">
        <v>22</v>
      </c>
      <c r="BD16" s="93">
        <f>'4-1м(оренда)'!AK16</f>
        <v>94</v>
      </c>
      <c r="BE16" s="3" t="s">
        <v>10</v>
      </c>
      <c r="BF16" s="6"/>
      <c r="BG16" s="3" t="s">
        <v>10</v>
      </c>
      <c r="BH16" s="5">
        <f>'4-1м(оренда)'!AO16</f>
        <v>94</v>
      </c>
      <c r="BI16" s="5">
        <f>'4-1м(оренда)'!AP16</f>
        <v>0</v>
      </c>
      <c r="BJ16" s="86">
        <f>'оренда#кв'!X10</f>
        <v>63</v>
      </c>
      <c r="BK16" s="86">
        <f>'оренда#кв'!Y10</f>
        <v>0</v>
      </c>
      <c r="BL16" s="67"/>
    </row>
    <row r="17" spans="1:64" ht="13.5">
      <c r="A17" s="10" t="s">
        <v>14</v>
      </c>
      <c r="B17" s="7">
        <v>1100</v>
      </c>
      <c r="C17" s="7" t="s">
        <v>23</v>
      </c>
      <c r="D17" s="93">
        <f>'4-1м(оренда)'!D17</f>
        <v>209694</v>
      </c>
      <c r="E17" s="3" t="s">
        <v>10</v>
      </c>
      <c r="F17" s="6"/>
      <c r="G17" s="3" t="s">
        <v>10</v>
      </c>
      <c r="H17" s="5">
        <f>'4-1м(оренда)'!H17</f>
        <v>122717</v>
      </c>
      <c r="I17" s="5">
        <f>'4-1м(оренда)'!I17</f>
        <v>20131</v>
      </c>
      <c r="J17" s="86">
        <f>'оренда#кв'!AA11</f>
        <v>76003</v>
      </c>
      <c r="K17" s="86">
        <f>'оренда#кв'!AB11</f>
        <v>19959</v>
      </c>
      <c r="L17" s="67"/>
      <c r="N17" s="10" t="s">
        <v>14</v>
      </c>
      <c r="O17" s="7">
        <v>1100</v>
      </c>
      <c r="P17" s="7" t="s">
        <v>23</v>
      </c>
      <c r="Q17" s="93">
        <f>'4-1м(оренда)'!Z17</f>
        <v>97683</v>
      </c>
      <c r="R17" s="3" t="s">
        <v>10</v>
      </c>
      <c r="S17" s="6"/>
      <c r="T17" s="3" t="s">
        <v>10</v>
      </c>
      <c r="U17" s="5">
        <f>'4-1м(оренда)'!AD17</f>
        <v>71176</v>
      </c>
      <c r="V17" s="5">
        <f>'4-1м(оренда)'!AE17</f>
        <v>20131</v>
      </c>
      <c r="W17" s="86">
        <f>'оренда#кв'!O11</f>
        <v>56724</v>
      </c>
      <c r="X17" s="86">
        <f>'оренда#кв'!P11</f>
        <v>19959</v>
      </c>
      <c r="Y17" s="67"/>
      <c r="AA17" s="10" t="s">
        <v>14</v>
      </c>
      <c r="AB17" s="7">
        <v>1100</v>
      </c>
      <c r="AC17" s="7" t="s">
        <v>23</v>
      </c>
      <c r="AD17" s="93">
        <f>'4-1м(оренда)'!O17</f>
        <v>108500</v>
      </c>
      <c r="AE17" s="3" t="s">
        <v>10</v>
      </c>
      <c r="AF17" s="6"/>
      <c r="AG17" s="3" t="s">
        <v>10</v>
      </c>
      <c r="AH17" s="5">
        <f>'4-1м(оренда)'!S17</f>
        <v>48114</v>
      </c>
      <c r="AI17" s="5">
        <f>'4-1м(оренда)'!T17</f>
        <v>0</v>
      </c>
      <c r="AJ17" s="86">
        <f>'оренда#кв'!R11</f>
        <v>18617</v>
      </c>
      <c r="AK17" s="86">
        <f>'оренда#кв'!S11</f>
        <v>0</v>
      </c>
      <c r="AL17" s="67"/>
      <c r="AN17" s="10" t="s">
        <v>14</v>
      </c>
      <c r="AO17" s="7">
        <v>1100</v>
      </c>
      <c r="AP17" s="7" t="s">
        <v>23</v>
      </c>
      <c r="AQ17" s="93">
        <f>'4-1м(оренда)'!AV17</f>
        <v>3417</v>
      </c>
      <c r="AR17" s="3" t="s">
        <v>10</v>
      </c>
      <c r="AS17" s="6"/>
      <c r="AT17" s="3" t="s">
        <v>10</v>
      </c>
      <c r="AU17" s="5">
        <f>'4-1м(оренда)'!AZ17</f>
        <v>3333</v>
      </c>
      <c r="AV17" s="5">
        <f>'4-1м(оренда)'!BA17</f>
        <v>0</v>
      </c>
      <c r="AW17" s="86">
        <f>'оренда#кв'!U11</f>
        <v>599</v>
      </c>
      <c r="AX17" s="86">
        <f>'оренда#кв'!V11</f>
        <v>0</v>
      </c>
      <c r="AY17" s="67"/>
      <c r="BA17" s="10" t="s">
        <v>14</v>
      </c>
      <c r="BB17" s="7">
        <v>1100</v>
      </c>
      <c r="BC17" s="7" t="s">
        <v>23</v>
      </c>
      <c r="BD17" s="93">
        <f>'4-1м(оренда)'!AK17</f>
        <v>94</v>
      </c>
      <c r="BE17" s="3" t="s">
        <v>10</v>
      </c>
      <c r="BF17" s="6"/>
      <c r="BG17" s="3" t="s">
        <v>10</v>
      </c>
      <c r="BH17" s="5">
        <f>'4-1м(оренда)'!AO17</f>
        <v>94</v>
      </c>
      <c r="BI17" s="5">
        <f>'4-1м(оренда)'!AP17</f>
        <v>0</v>
      </c>
      <c r="BJ17" s="86">
        <f>'оренда#кв'!X11</f>
        <v>63</v>
      </c>
      <c r="BK17" s="86">
        <f>'оренда#кв'!Y11</f>
        <v>0</v>
      </c>
      <c r="BL17" s="67"/>
    </row>
    <row r="18" spans="1:64" ht="13.5">
      <c r="A18" s="10" t="s">
        <v>16</v>
      </c>
      <c r="B18" s="7">
        <v>1110</v>
      </c>
      <c r="C18" s="7" t="s">
        <v>24</v>
      </c>
      <c r="D18" s="93">
        <f>'4-1м(оренда)'!D18</f>
        <v>0</v>
      </c>
      <c r="E18" s="3" t="s">
        <v>10</v>
      </c>
      <c r="F18" s="6"/>
      <c r="G18" s="3" t="s">
        <v>10</v>
      </c>
      <c r="H18" s="5">
        <f>'4-1м(оренда)'!H18</f>
        <v>0</v>
      </c>
      <c r="I18" s="5">
        <f>'4-1м(оренда)'!I18</f>
        <v>0</v>
      </c>
      <c r="J18" s="86">
        <f>'оренда#кв'!AA12</f>
        <v>0</v>
      </c>
      <c r="K18" s="86">
        <f>'оренда#кв'!AB12</f>
        <v>0</v>
      </c>
      <c r="L18" s="67"/>
      <c r="N18" s="10" t="s">
        <v>16</v>
      </c>
      <c r="O18" s="7">
        <v>1110</v>
      </c>
      <c r="P18" s="7" t="s">
        <v>24</v>
      </c>
      <c r="Q18" s="93">
        <f>'4-1м(оренда)'!Z18</f>
        <v>0</v>
      </c>
      <c r="R18" s="3" t="s">
        <v>10</v>
      </c>
      <c r="S18" s="6"/>
      <c r="T18" s="3" t="s">
        <v>10</v>
      </c>
      <c r="U18" s="5">
        <f>'4-1м(оренда)'!AD18</f>
        <v>0</v>
      </c>
      <c r="V18" s="5">
        <f>'4-1м(оренда)'!AE18</f>
        <v>0</v>
      </c>
      <c r="W18" s="86">
        <f>'оренда#кв'!O12</f>
        <v>0</v>
      </c>
      <c r="X18" s="86">
        <f>'оренда#кв'!P12</f>
        <v>0</v>
      </c>
      <c r="Y18" s="67"/>
      <c r="AA18" s="10" t="s">
        <v>16</v>
      </c>
      <c r="AB18" s="7">
        <v>1110</v>
      </c>
      <c r="AC18" s="7" t="s">
        <v>24</v>
      </c>
      <c r="AD18" s="93">
        <f>'4-1м(оренда)'!O18</f>
        <v>0</v>
      </c>
      <c r="AE18" s="3" t="s">
        <v>10</v>
      </c>
      <c r="AF18" s="6"/>
      <c r="AG18" s="3" t="s">
        <v>10</v>
      </c>
      <c r="AH18" s="5">
        <f>'4-1м(оренда)'!S18</f>
        <v>0</v>
      </c>
      <c r="AI18" s="5">
        <f>'4-1м(оренда)'!T18</f>
        <v>0</v>
      </c>
      <c r="AJ18" s="86">
        <f>'оренда#кв'!R12</f>
        <v>0</v>
      </c>
      <c r="AK18" s="86">
        <f>'оренда#кв'!S12</f>
        <v>0</v>
      </c>
      <c r="AL18" s="67"/>
      <c r="AN18" s="10" t="s">
        <v>16</v>
      </c>
      <c r="AO18" s="7">
        <v>1110</v>
      </c>
      <c r="AP18" s="7" t="s">
        <v>24</v>
      </c>
      <c r="AQ18" s="93">
        <f>'4-1м(оренда)'!AV18</f>
        <v>0</v>
      </c>
      <c r="AR18" s="3" t="s">
        <v>10</v>
      </c>
      <c r="AS18" s="6"/>
      <c r="AT18" s="3" t="s">
        <v>10</v>
      </c>
      <c r="AU18" s="5">
        <f>'4-1м(оренда)'!AZ18</f>
        <v>0</v>
      </c>
      <c r="AV18" s="5">
        <f>'4-1м(оренда)'!BA18</f>
        <v>0</v>
      </c>
      <c r="AW18" s="86">
        <f>'оренда#кв'!U12</f>
        <v>0</v>
      </c>
      <c r="AX18" s="86">
        <f>'оренда#кв'!V12</f>
        <v>0</v>
      </c>
      <c r="AY18" s="67"/>
      <c r="BA18" s="10" t="s">
        <v>16</v>
      </c>
      <c r="BB18" s="7">
        <v>1110</v>
      </c>
      <c r="BC18" s="7" t="s">
        <v>24</v>
      </c>
      <c r="BD18" s="93">
        <f>'4-1м(оренда)'!AK18</f>
        <v>0</v>
      </c>
      <c r="BE18" s="3" t="s">
        <v>10</v>
      </c>
      <c r="BF18" s="6"/>
      <c r="BG18" s="3" t="s">
        <v>10</v>
      </c>
      <c r="BH18" s="5">
        <f>'4-1м(оренда)'!AO18</f>
        <v>0</v>
      </c>
      <c r="BI18" s="5">
        <f>'4-1м(оренда)'!AP18</f>
        <v>0</v>
      </c>
      <c r="BJ18" s="86">
        <f>'оренда#кв'!X12</f>
        <v>0</v>
      </c>
      <c r="BK18" s="86">
        <f>'оренда#кв'!Y12</f>
        <v>0</v>
      </c>
      <c r="BL18" s="67"/>
    </row>
    <row r="19" spans="1:64" ht="13.5">
      <c r="A19" s="10" t="s">
        <v>18</v>
      </c>
      <c r="B19" s="4">
        <v>1111</v>
      </c>
      <c r="C19" s="4">
        <v>100</v>
      </c>
      <c r="D19" s="93">
        <f>'4-1м(оренда)'!D19</f>
        <v>0</v>
      </c>
      <c r="E19" s="3" t="s">
        <v>10</v>
      </c>
      <c r="F19" s="6"/>
      <c r="G19" s="3" t="s">
        <v>10</v>
      </c>
      <c r="H19" s="5">
        <f>'4-1м(оренда)'!H19</f>
        <v>0</v>
      </c>
      <c r="I19" s="5">
        <f>'4-1м(оренда)'!I19</f>
        <v>0</v>
      </c>
      <c r="J19" s="86">
        <f>'оренда#кв'!AA13</f>
        <v>0</v>
      </c>
      <c r="K19" s="86">
        <f>'оренда#кв'!AB13</f>
        <v>0</v>
      </c>
      <c r="L19" s="67"/>
      <c r="N19" s="10" t="s">
        <v>18</v>
      </c>
      <c r="O19" s="4">
        <v>1111</v>
      </c>
      <c r="P19" s="4">
        <v>100</v>
      </c>
      <c r="Q19" s="93">
        <f>'4-1м(оренда)'!Z19</f>
        <v>0</v>
      </c>
      <c r="R19" s="3" t="s">
        <v>10</v>
      </c>
      <c r="S19" s="6"/>
      <c r="T19" s="3" t="s">
        <v>10</v>
      </c>
      <c r="U19" s="5">
        <f>'4-1м(оренда)'!AD19</f>
        <v>0</v>
      </c>
      <c r="V19" s="5">
        <f>'4-1м(оренда)'!AE19</f>
        <v>0</v>
      </c>
      <c r="W19" s="86">
        <f>'оренда#кв'!O13</f>
        <v>0</v>
      </c>
      <c r="X19" s="86">
        <f>'оренда#кв'!P13</f>
        <v>0</v>
      </c>
      <c r="Y19" s="67"/>
      <c r="AA19" s="10" t="s">
        <v>18</v>
      </c>
      <c r="AB19" s="4">
        <v>1111</v>
      </c>
      <c r="AC19" s="4">
        <v>100</v>
      </c>
      <c r="AD19" s="93">
        <f>'4-1м(оренда)'!O19</f>
        <v>0</v>
      </c>
      <c r="AE19" s="3" t="s">
        <v>10</v>
      </c>
      <c r="AF19" s="6"/>
      <c r="AG19" s="3" t="s">
        <v>10</v>
      </c>
      <c r="AH19" s="5">
        <f>'4-1м(оренда)'!S19</f>
        <v>0</v>
      </c>
      <c r="AI19" s="5">
        <f>'4-1м(оренда)'!T19</f>
        <v>0</v>
      </c>
      <c r="AJ19" s="86">
        <f>'оренда#кв'!R13</f>
        <v>0</v>
      </c>
      <c r="AK19" s="86">
        <f>'оренда#кв'!S13</f>
        <v>0</v>
      </c>
      <c r="AL19" s="67"/>
      <c r="AN19" s="10" t="s">
        <v>18</v>
      </c>
      <c r="AO19" s="4">
        <v>1111</v>
      </c>
      <c r="AP19" s="4">
        <v>100</v>
      </c>
      <c r="AQ19" s="93">
        <f>'4-1м(оренда)'!AV19</f>
        <v>0</v>
      </c>
      <c r="AR19" s="3" t="s">
        <v>10</v>
      </c>
      <c r="AS19" s="6"/>
      <c r="AT19" s="3" t="s">
        <v>10</v>
      </c>
      <c r="AU19" s="5">
        <f>'4-1м(оренда)'!AZ19</f>
        <v>0</v>
      </c>
      <c r="AV19" s="5">
        <f>'4-1м(оренда)'!BA19</f>
        <v>0</v>
      </c>
      <c r="AW19" s="86">
        <f>'оренда#кв'!U13</f>
        <v>0</v>
      </c>
      <c r="AX19" s="86">
        <f>'оренда#кв'!V13</f>
        <v>0</v>
      </c>
      <c r="AY19" s="67"/>
      <c r="BA19" s="10" t="s">
        <v>18</v>
      </c>
      <c r="BB19" s="4">
        <v>1111</v>
      </c>
      <c r="BC19" s="4">
        <v>100</v>
      </c>
      <c r="BD19" s="93">
        <f>'4-1м(оренда)'!AK19</f>
        <v>0</v>
      </c>
      <c r="BE19" s="3" t="s">
        <v>10</v>
      </c>
      <c r="BF19" s="6"/>
      <c r="BG19" s="3" t="s">
        <v>10</v>
      </c>
      <c r="BH19" s="5">
        <f>'4-1м(оренда)'!AO19</f>
        <v>0</v>
      </c>
      <c r="BI19" s="5">
        <f>'4-1м(оренда)'!AP19</f>
        <v>0</v>
      </c>
      <c r="BJ19" s="86">
        <f>'оренда#кв'!X13</f>
        <v>0</v>
      </c>
      <c r="BK19" s="86">
        <f>'оренда#кв'!Y13</f>
        <v>0</v>
      </c>
      <c r="BL19" s="67"/>
    </row>
    <row r="20" spans="1:64" ht="13.5">
      <c r="A20" s="10" t="s">
        <v>70</v>
      </c>
      <c r="B20" s="4" t="s">
        <v>71</v>
      </c>
      <c r="C20" s="4" t="s">
        <v>72</v>
      </c>
      <c r="D20" s="93">
        <f>'4-1м(оренда)'!D20</f>
        <v>0</v>
      </c>
      <c r="E20" s="3" t="s">
        <v>10</v>
      </c>
      <c r="F20" s="6"/>
      <c r="G20" s="3" t="s">
        <v>10</v>
      </c>
      <c r="H20" s="5">
        <f>'4-1м(оренда)'!H20</f>
        <v>0</v>
      </c>
      <c r="I20" s="5">
        <f>'4-1м(оренда)'!I20</f>
        <v>0</v>
      </c>
      <c r="J20" s="86">
        <f>'оренда#кв'!AA14</f>
        <v>0</v>
      </c>
      <c r="K20" s="86">
        <f>'оренда#кв'!AB14</f>
        <v>0</v>
      </c>
      <c r="L20" s="67"/>
      <c r="N20" s="10" t="s">
        <v>70</v>
      </c>
      <c r="O20" s="4" t="s">
        <v>71</v>
      </c>
      <c r="P20" s="4" t="s">
        <v>72</v>
      </c>
      <c r="Q20" s="93">
        <f>'4-1м(оренда)'!Z20</f>
        <v>0</v>
      </c>
      <c r="R20" s="3" t="s">
        <v>10</v>
      </c>
      <c r="S20" s="6"/>
      <c r="T20" s="3" t="s">
        <v>10</v>
      </c>
      <c r="U20" s="5">
        <f>'4-1м(оренда)'!AD20</f>
        <v>0</v>
      </c>
      <c r="V20" s="5">
        <f>'4-1м(оренда)'!AE20</f>
        <v>0</v>
      </c>
      <c r="W20" s="86">
        <f>'оренда#кв'!O14</f>
        <v>0</v>
      </c>
      <c r="X20" s="86">
        <f>'оренда#кв'!P14</f>
        <v>0</v>
      </c>
      <c r="Y20" s="67"/>
      <c r="AA20" s="10" t="s">
        <v>70</v>
      </c>
      <c r="AB20" s="4" t="s">
        <v>71</v>
      </c>
      <c r="AC20" s="4" t="s">
        <v>72</v>
      </c>
      <c r="AD20" s="93">
        <f>'4-1м(оренда)'!O20</f>
        <v>0</v>
      </c>
      <c r="AE20" s="3" t="s">
        <v>10</v>
      </c>
      <c r="AF20" s="6"/>
      <c r="AG20" s="3" t="s">
        <v>10</v>
      </c>
      <c r="AH20" s="5">
        <f>'4-1м(оренда)'!S20</f>
        <v>0</v>
      </c>
      <c r="AI20" s="5">
        <f>'4-1м(оренда)'!T20</f>
        <v>0</v>
      </c>
      <c r="AJ20" s="86">
        <f>'оренда#кв'!R14</f>
        <v>0</v>
      </c>
      <c r="AK20" s="86">
        <f>'оренда#кв'!S14</f>
        <v>0</v>
      </c>
      <c r="AL20" s="67"/>
      <c r="AN20" s="10" t="s">
        <v>70</v>
      </c>
      <c r="AO20" s="4" t="s">
        <v>71</v>
      </c>
      <c r="AP20" s="4" t="s">
        <v>72</v>
      </c>
      <c r="AQ20" s="93">
        <f>'4-1м(оренда)'!AV20</f>
        <v>0</v>
      </c>
      <c r="AR20" s="3" t="s">
        <v>10</v>
      </c>
      <c r="AS20" s="6"/>
      <c r="AT20" s="3" t="s">
        <v>10</v>
      </c>
      <c r="AU20" s="5">
        <f>'4-1м(оренда)'!AZ20</f>
        <v>0</v>
      </c>
      <c r="AV20" s="5">
        <f>'4-1м(оренда)'!BA20</f>
        <v>0</v>
      </c>
      <c r="AW20" s="86">
        <f>'оренда#кв'!U14</f>
        <v>0</v>
      </c>
      <c r="AX20" s="86">
        <f>'оренда#кв'!V14</f>
        <v>0</v>
      </c>
      <c r="AY20" s="67"/>
      <c r="BA20" s="10" t="s">
        <v>70</v>
      </c>
      <c r="BB20" s="4" t="s">
        <v>71</v>
      </c>
      <c r="BC20" s="4" t="s">
        <v>72</v>
      </c>
      <c r="BD20" s="93">
        <f>'4-1м(оренда)'!AK20</f>
        <v>0</v>
      </c>
      <c r="BE20" s="3" t="s">
        <v>10</v>
      </c>
      <c r="BF20" s="6"/>
      <c r="BG20" s="3" t="s">
        <v>10</v>
      </c>
      <c r="BH20" s="5">
        <f>'4-1м(оренда)'!AO20</f>
        <v>0</v>
      </c>
      <c r="BI20" s="5">
        <f>'4-1м(оренда)'!AP20</f>
        <v>0</v>
      </c>
      <c r="BJ20" s="86">
        <f>'оренда#кв'!X14</f>
        <v>0</v>
      </c>
      <c r="BK20" s="86">
        <f>'оренда#кв'!Y14</f>
        <v>0</v>
      </c>
      <c r="BL20" s="67"/>
    </row>
    <row r="21" spans="1:64" ht="13.5">
      <c r="A21" s="10" t="s">
        <v>21</v>
      </c>
      <c r="B21" s="7">
        <v>1120</v>
      </c>
      <c r="C21" s="7" t="s">
        <v>73</v>
      </c>
      <c r="D21" s="93">
        <f>'4-1м(оренда)'!D21</f>
        <v>0</v>
      </c>
      <c r="E21" s="3" t="s">
        <v>10</v>
      </c>
      <c r="F21" s="6"/>
      <c r="G21" s="3" t="s">
        <v>10</v>
      </c>
      <c r="H21" s="5">
        <f>'4-1м(оренда)'!H21</f>
        <v>0</v>
      </c>
      <c r="I21" s="5">
        <f>'4-1м(оренда)'!I21</f>
        <v>0</v>
      </c>
      <c r="J21" s="86">
        <f>'оренда#кв'!AA15</f>
        <v>0</v>
      </c>
      <c r="K21" s="86">
        <f>'оренда#кв'!AB15</f>
        <v>0</v>
      </c>
      <c r="L21" s="67"/>
      <c r="N21" s="10" t="s">
        <v>21</v>
      </c>
      <c r="O21" s="7">
        <v>1120</v>
      </c>
      <c r="P21" s="7" t="s">
        <v>73</v>
      </c>
      <c r="Q21" s="93">
        <f>'4-1м(оренда)'!Z21</f>
        <v>0</v>
      </c>
      <c r="R21" s="3" t="s">
        <v>10</v>
      </c>
      <c r="S21" s="6"/>
      <c r="T21" s="3" t="s">
        <v>10</v>
      </c>
      <c r="U21" s="5">
        <f>'4-1м(оренда)'!AD21</f>
        <v>0</v>
      </c>
      <c r="V21" s="5">
        <f>'4-1м(оренда)'!AE21</f>
        <v>0</v>
      </c>
      <c r="W21" s="86">
        <f>'оренда#кв'!O15</f>
        <v>0</v>
      </c>
      <c r="X21" s="86">
        <f>'оренда#кв'!P15</f>
        <v>0</v>
      </c>
      <c r="Y21" s="67"/>
      <c r="AA21" s="10" t="s">
        <v>21</v>
      </c>
      <c r="AB21" s="7">
        <v>1120</v>
      </c>
      <c r="AC21" s="7" t="s">
        <v>73</v>
      </c>
      <c r="AD21" s="93">
        <f>'4-1м(оренда)'!O21</f>
        <v>0</v>
      </c>
      <c r="AE21" s="3" t="s">
        <v>10</v>
      </c>
      <c r="AF21" s="6"/>
      <c r="AG21" s="3" t="s">
        <v>10</v>
      </c>
      <c r="AH21" s="5">
        <f>'4-1м(оренда)'!S21</f>
        <v>0</v>
      </c>
      <c r="AI21" s="5">
        <f>'4-1м(оренда)'!T21</f>
        <v>0</v>
      </c>
      <c r="AJ21" s="86">
        <f>'оренда#кв'!R15</f>
        <v>0</v>
      </c>
      <c r="AK21" s="86">
        <f>'оренда#кв'!S15</f>
        <v>0</v>
      </c>
      <c r="AL21" s="67"/>
      <c r="AN21" s="10" t="s">
        <v>21</v>
      </c>
      <c r="AO21" s="7">
        <v>1120</v>
      </c>
      <c r="AP21" s="7" t="s">
        <v>73</v>
      </c>
      <c r="AQ21" s="93">
        <f>'4-1м(оренда)'!AV21</f>
        <v>0</v>
      </c>
      <c r="AR21" s="3" t="s">
        <v>10</v>
      </c>
      <c r="AS21" s="6"/>
      <c r="AT21" s="3" t="s">
        <v>10</v>
      </c>
      <c r="AU21" s="5">
        <f>'4-1м(оренда)'!AZ21</f>
        <v>0</v>
      </c>
      <c r="AV21" s="5">
        <f>'4-1м(оренда)'!BA21</f>
        <v>0</v>
      </c>
      <c r="AW21" s="86">
        <f>'оренда#кв'!U15</f>
        <v>0</v>
      </c>
      <c r="AX21" s="86">
        <f>'оренда#кв'!V15</f>
        <v>0</v>
      </c>
      <c r="AY21" s="67"/>
      <c r="BA21" s="10" t="s">
        <v>21</v>
      </c>
      <c r="BB21" s="7">
        <v>1120</v>
      </c>
      <c r="BC21" s="7" t="s">
        <v>73</v>
      </c>
      <c r="BD21" s="93">
        <f>'4-1м(оренда)'!AK21</f>
        <v>0</v>
      </c>
      <c r="BE21" s="3" t="s">
        <v>10</v>
      </c>
      <c r="BF21" s="6"/>
      <c r="BG21" s="3" t="s">
        <v>10</v>
      </c>
      <c r="BH21" s="5">
        <f>'4-1м(оренда)'!AO21</f>
        <v>0</v>
      </c>
      <c r="BI21" s="5">
        <f>'4-1м(оренда)'!AP21</f>
        <v>0</v>
      </c>
      <c r="BJ21" s="86">
        <f>'оренда#кв'!X15</f>
        <v>0</v>
      </c>
      <c r="BK21" s="86">
        <f>'оренда#кв'!Y15</f>
        <v>0</v>
      </c>
      <c r="BL21" s="67"/>
    </row>
    <row r="22" spans="1:64" ht="25.5">
      <c r="A22" s="11" t="s">
        <v>25</v>
      </c>
      <c r="B22" s="7">
        <v>1130</v>
      </c>
      <c r="C22" s="7" t="s">
        <v>74</v>
      </c>
      <c r="D22" s="93">
        <f>'4-1м(оренда)'!D22</f>
        <v>144022</v>
      </c>
      <c r="E22" s="3" t="s">
        <v>10</v>
      </c>
      <c r="F22" s="6"/>
      <c r="G22" s="3" t="s">
        <v>10</v>
      </c>
      <c r="H22" s="5">
        <f>'4-1м(оренда)'!H22</f>
        <v>99703</v>
      </c>
      <c r="I22" s="5">
        <f>'4-1м(оренда)'!I22</f>
        <v>13273</v>
      </c>
      <c r="J22" s="86">
        <f>'оренда#кв'!AA16</f>
        <v>56694</v>
      </c>
      <c r="K22" s="86">
        <f>'оренда#кв'!AB16</f>
        <v>13101</v>
      </c>
      <c r="L22" s="67"/>
      <c r="N22" s="11" t="s">
        <v>25</v>
      </c>
      <c r="O22" s="7">
        <v>1130</v>
      </c>
      <c r="P22" s="7" t="s">
        <v>74</v>
      </c>
      <c r="Q22" s="93">
        <f>'4-1м(оренда)'!Z22</f>
        <v>53833</v>
      </c>
      <c r="R22" s="3" t="s">
        <v>10</v>
      </c>
      <c r="S22" s="6"/>
      <c r="T22" s="3" t="s">
        <v>10</v>
      </c>
      <c r="U22" s="5">
        <f>'4-1м(оренда)'!AD22</f>
        <v>52096</v>
      </c>
      <c r="V22" s="5">
        <f>'4-1м(оренда)'!AE22</f>
        <v>13273</v>
      </c>
      <c r="W22" s="86">
        <f>'оренда#кв'!O16</f>
        <v>38337</v>
      </c>
      <c r="X22" s="86">
        <f>'оренда#кв'!P16</f>
        <v>13101</v>
      </c>
      <c r="Y22" s="67"/>
      <c r="AA22" s="11" t="s">
        <v>25</v>
      </c>
      <c r="AB22" s="7">
        <v>1130</v>
      </c>
      <c r="AC22" s="7" t="s">
        <v>74</v>
      </c>
      <c r="AD22" s="93">
        <f>'4-1м(оренда)'!O22</f>
        <v>87578</v>
      </c>
      <c r="AE22" s="3" t="s">
        <v>10</v>
      </c>
      <c r="AF22" s="6"/>
      <c r="AG22" s="3" t="s">
        <v>10</v>
      </c>
      <c r="AH22" s="5">
        <f>'4-1м(оренда)'!S22</f>
        <v>45035</v>
      </c>
      <c r="AI22" s="5">
        <f>'4-1м(оренда)'!T22</f>
        <v>0</v>
      </c>
      <c r="AJ22" s="86">
        <f>'оренда#кв'!R16</f>
        <v>17695</v>
      </c>
      <c r="AK22" s="86">
        <f>'оренда#кв'!S16</f>
        <v>0</v>
      </c>
      <c r="AL22" s="67"/>
      <c r="AN22" s="11" t="s">
        <v>25</v>
      </c>
      <c r="AO22" s="7">
        <v>1130</v>
      </c>
      <c r="AP22" s="7" t="s">
        <v>74</v>
      </c>
      <c r="AQ22" s="93">
        <f>'4-1м(оренда)'!AV22</f>
        <v>2539</v>
      </c>
      <c r="AR22" s="3" t="s">
        <v>10</v>
      </c>
      <c r="AS22" s="6"/>
      <c r="AT22" s="3" t="s">
        <v>10</v>
      </c>
      <c r="AU22" s="5">
        <f>'4-1м(оренда)'!AZ22</f>
        <v>2500</v>
      </c>
      <c r="AV22" s="5">
        <f>'4-1м(оренда)'!BA22</f>
        <v>0</v>
      </c>
      <c r="AW22" s="86">
        <f>'оренда#кв'!U16</f>
        <v>599</v>
      </c>
      <c r="AX22" s="86">
        <f>'оренда#кв'!V16</f>
        <v>0</v>
      </c>
      <c r="AY22" s="67"/>
      <c r="BA22" s="11" t="s">
        <v>25</v>
      </c>
      <c r="BB22" s="7">
        <v>1130</v>
      </c>
      <c r="BC22" s="7" t="s">
        <v>74</v>
      </c>
      <c r="BD22" s="93">
        <f>'4-1м(оренда)'!AK22</f>
        <v>72</v>
      </c>
      <c r="BE22" s="3" t="s">
        <v>10</v>
      </c>
      <c r="BF22" s="6"/>
      <c r="BG22" s="3" t="s">
        <v>10</v>
      </c>
      <c r="BH22" s="5">
        <f>'4-1м(оренда)'!AO22</f>
        <v>72</v>
      </c>
      <c r="BI22" s="5">
        <f>'4-1м(оренда)'!AP22</f>
        <v>0</v>
      </c>
      <c r="BJ22" s="86">
        <f>'оренда#кв'!X16</f>
        <v>63</v>
      </c>
      <c r="BK22" s="86">
        <f>'оренда#кв'!Y16</f>
        <v>0</v>
      </c>
      <c r="BL22" s="67"/>
    </row>
    <row r="23" spans="1:64" ht="13.5">
      <c r="A23" s="10" t="s">
        <v>26</v>
      </c>
      <c r="B23" s="4">
        <v>1131</v>
      </c>
      <c r="C23" s="4">
        <v>150</v>
      </c>
      <c r="D23" s="93">
        <f>'4-1м(оренда)'!D23</f>
        <v>45050</v>
      </c>
      <c r="E23" s="3" t="s">
        <v>10</v>
      </c>
      <c r="F23" s="6"/>
      <c r="G23" s="3" t="s">
        <v>10</v>
      </c>
      <c r="H23" s="5">
        <f>'4-1м(оренда)'!H23</f>
        <v>16597</v>
      </c>
      <c r="I23" s="5">
        <f>'4-1м(оренда)'!I23</f>
        <v>4632</v>
      </c>
      <c r="J23" s="86">
        <f>'оренда#кв'!AA17</f>
        <v>14103</v>
      </c>
      <c r="K23" s="86">
        <f>'оренда#кв'!AB17</f>
        <v>4460</v>
      </c>
      <c r="L23" s="67"/>
      <c r="N23" s="10" t="s">
        <v>26</v>
      </c>
      <c r="O23" s="4">
        <v>1131</v>
      </c>
      <c r="P23" s="4">
        <v>150</v>
      </c>
      <c r="Q23" s="93">
        <f>'4-1м(оренда)'!Z23</f>
        <v>14950</v>
      </c>
      <c r="R23" s="3" t="s">
        <v>10</v>
      </c>
      <c r="S23" s="6"/>
      <c r="T23" s="3" t="s">
        <v>10</v>
      </c>
      <c r="U23" s="5">
        <f>'4-1м(оренда)'!AD23</f>
        <v>14123</v>
      </c>
      <c r="V23" s="5">
        <f>'4-1м(оренда)'!AE23</f>
        <v>4632</v>
      </c>
      <c r="W23" s="86">
        <f>'оренда#кв'!O17</f>
        <v>13634</v>
      </c>
      <c r="X23" s="86">
        <f>'оренда#кв'!P17</f>
        <v>4460</v>
      </c>
      <c r="Y23" s="67"/>
      <c r="AA23" s="10" t="s">
        <v>26</v>
      </c>
      <c r="AB23" s="4">
        <v>1131</v>
      </c>
      <c r="AC23" s="4">
        <v>150</v>
      </c>
      <c r="AD23" s="93">
        <f>'4-1м(оренда)'!O23</f>
        <v>29600</v>
      </c>
      <c r="AE23" s="3" t="s">
        <v>10</v>
      </c>
      <c r="AF23" s="6"/>
      <c r="AG23" s="3" t="s">
        <v>10</v>
      </c>
      <c r="AH23" s="5">
        <f>'4-1м(оренда)'!S23</f>
        <v>2000</v>
      </c>
      <c r="AI23" s="5">
        <f>'4-1м(оренда)'!T23</f>
        <v>0</v>
      </c>
      <c r="AJ23" s="86">
        <f>'оренда#кв'!R17</f>
        <v>469</v>
      </c>
      <c r="AK23" s="86">
        <f>'оренда#кв'!S17</f>
        <v>0</v>
      </c>
      <c r="AL23" s="67"/>
      <c r="AN23" s="10" t="s">
        <v>26</v>
      </c>
      <c r="AO23" s="4">
        <v>1131</v>
      </c>
      <c r="AP23" s="4">
        <v>150</v>
      </c>
      <c r="AQ23" s="93">
        <f>'4-1м(оренда)'!AV23</f>
        <v>500</v>
      </c>
      <c r="AR23" s="3" t="s">
        <v>10</v>
      </c>
      <c r="AS23" s="6"/>
      <c r="AT23" s="3" t="s">
        <v>10</v>
      </c>
      <c r="AU23" s="5">
        <f>'4-1м(оренда)'!AZ23</f>
        <v>474</v>
      </c>
      <c r="AV23" s="5">
        <f>'4-1м(оренда)'!BA23</f>
        <v>0</v>
      </c>
      <c r="AW23" s="86">
        <f>'оренда#кв'!U17</f>
        <v>0</v>
      </c>
      <c r="AX23" s="86">
        <f>'оренда#кв'!V17</f>
        <v>0</v>
      </c>
      <c r="AY23" s="67"/>
      <c r="BA23" s="10" t="s">
        <v>26</v>
      </c>
      <c r="BB23" s="4">
        <v>1131</v>
      </c>
      <c r="BC23" s="4">
        <v>150</v>
      </c>
      <c r="BD23" s="93">
        <f>'4-1м(оренда)'!AK23</f>
        <v>0</v>
      </c>
      <c r="BE23" s="3" t="s">
        <v>10</v>
      </c>
      <c r="BF23" s="6"/>
      <c r="BG23" s="3" t="s">
        <v>10</v>
      </c>
      <c r="BH23" s="5">
        <f>'4-1м(оренда)'!AO23</f>
        <v>0</v>
      </c>
      <c r="BI23" s="5">
        <f>'4-1м(оренда)'!AP23</f>
        <v>0</v>
      </c>
      <c r="BJ23" s="86">
        <f>'оренда#кв'!X17</f>
        <v>0</v>
      </c>
      <c r="BK23" s="86">
        <f>'оренда#кв'!Y17</f>
        <v>0</v>
      </c>
      <c r="BL23" s="67"/>
    </row>
    <row r="24" spans="1:64" ht="13.5">
      <c r="A24" s="10" t="s">
        <v>27</v>
      </c>
      <c r="B24" s="4">
        <v>1132</v>
      </c>
      <c r="C24" s="4">
        <v>160</v>
      </c>
      <c r="D24" s="93">
        <f>'4-1м(оренда)'!D24</f>
        <v>0</v>
      </c>
      <c r="E24" s="3" t="s">
        <v>10</v>
      </c>
      <c r="F24" s="6"/>
      <c r="G24" s="3" t="s">
        <v>10</v>
      </c>
      <c r="H24" s="5">
        <f>'4-1м(оренда)'!H24</f>
        <v>0</v>
      </c>
      <c r="I24" s="5">
        <f>'4-1м(оренда)'!I24</f>
        <v>0</v>
      </c>
      <c r="J24" s="86">
        <f>'оренда#кв'!AA18</f>
        <v>0</v>
      </c>
      <c r="K24" s="86">
        <f>'оренда#кв'!AB18</f>
        <v>0</v>
      </c>
      <c r="L24" s="67"/>
      <c r="N24" s="10" t="s">
        <v>27</v>
      </c>
      <c r="O24" s="4">
        <v>1132</v>
      </c>
      <c r="P24" s="4">
        <v>160</v>
      </c>
      <c r="Q24" s="93">
        <f>'4-1м(оренда)'!Z24</f>
        <v>0</v>
      </c>
      <c r="R24" s="3" t="s">
        <v>10</v>
      </c>
      <c r="S24" s="6"/>
      <c r="T24" s="3" t="s">
        <v>10</v>
      </c>
      <c r="U24" s="5">
        <f>'4-1м(оренда)'!AD24</f>
        <v>0</v>
      </c>
      <c r="V24" s="5">
        <f>'4-1м(оренда)'!AE24</f>
        <v>0</v>
      </c>
      <c r="W24" s="86">
        <f>'оренда#кв'!O18</f>
        <v>0</v>
      </c>
      <c r="X24" s="86">
        <f>'оренда#кв'!P18</f>
        <v>0</v>
      </c>
      <c r="Y24" s="67"/>
      <c r="AA24" s="10" t="s">
        <v>27</v>
      </c>
      <c r="AB24" s="4">
        <v>1132</v>
      </c>
      <c r="AC24" s="4">
        <v>160</v>
      </c>
      <c r="AD24" s="93">
        <f>'4-1м(оренда)'!O24</f>
        <v>0</v>
      </c>
      <c r="AE24" s="3" t="s">
        <v>10</v>
      </c>
      <c r="AF24" s="6"/>
      <c r="AG24" s="3" t="s">
        <v>10</v>
      </c>
      <c r="AH24" s="5">
        <f>'4-1м(оренда)'!S24</f>
        <v>0</v>
      </c>
      <c r="AI24" s="5">
        <f>'4-1м(оренда)'!T24</f>
        <v>0</v>
      </c>
      <c r="AJ24" s="86">
        <f>'оренда#кв'!R18</f>
        <v>0</v>
      </c>
      <c r="AK24" s="86">
        <f>'оренда#кв'!S18</f>
        <v>0</v>
      </c>
      <c r="AL24" s="67"/>
      <c r="AN24" s="10" t="s">
        <v>27</v>
      </c>
      <c r="AO24" s="4">
        <v>1132</v>
      </c>
      <c r="AP24" s="4">
        <v>160</v>
      </c>
      <c r="AQ24" s="93">
        <f>'4-1м(оренда)'!AV24</f>
        <v>0</v>
      </c>
      <c r="AR24" s="3" t="s">
        <v>10</v>
      </c>
      <c r="AS24" s="6"/>
      <c r="AT24" s="3" t="s">
        <v>10</v>
      </c>
      <c r="AU24" s="5">
        <f>'4-1м(оренда)'!AZ24</f>
        <v>0</v>
      </c>
      <c r="AV24" s="5">
        <f>'4-1м(оренда)'!BA24</f>
        <v>0</v>
      </c>
      <c r="AW24" s="86">
        <f>'оренда#кв'!U18</f>
        <v>0</v>
      </c>
      <c r="AX24" s="86">
        <f>'оренда#кв'!V18</f>
        <v>0</v>
      </c>
      <c r="AY24" s="67"/>
      <c r="BA24" s="10" t="s">
        <v>27</v>
      </c>
      <c r="BB24" s="4">
        <v>1132</v>
      </c>
      <c r="BC24" s="4">
        <v>160</v>
      </c>
      <c r="BD24" s="93">
        <f>'4-1м(оренда)'!AK24</f>
        <v>0</v>
      </c>
      <c r="BE24" s="3" t="s">
        <v>10</v>
      </c>
      <c r="BF24" s="6"/>
      <c r="BG24" s="3" t="s">
        <v>10</v>
      </c>
      <c r="BH24" s="5">
        <f>'4-1м(оренда)'!AO24</f>
        <v>0</v>
      </c>
      <c r="BI24" s="5">
        <f>'4-1м(оренда)'!AP24</f>
        <v>0</v>
      </c>
      <c r="BJ24" s="86">
        <f>'оренда#кв'!X18</f>
        <v>0</v>
      </c>
      <c r="BK24" s="86">
        <f>'оренда#кв'!Y18</f>
        <v>0</v>
      </c>
      <c r="BL24" s="67"/>
    </row>
    <row r="25" spans="1:64" ht="13.5">
      <c r="A25" s="10" t="s">
        <v>28</v>
      </c>
      <c r="B25" s="4">
        <v>1133</v>
      </c>
      <c r="C25" s="4">
        <v>170</v>
      </c>
      <c r="D25" s="93">
        <f>'4-1м(оренда)'!D25</f>
        <v>410</v>
      </c>
      <c r="E25" s="3" t="s">
        <v>10</v>
      </c>
      <c r="F25" s="6"/>
      <c r="G25" s="3" t="s">
        <v>10</v>
      </c>
      <c r="H25" s="5">
        <f>'4-1м(оренда)'!H25</f>
        <v>360</v>
      </c>
      <c r="I25" s="5">
        <f>'4-1м(оренда)'!I25</f>
        <v>0</v>
      </c>
      <c r="J25" s="86">
        <f>'оренда#кв'!AA19</f>
        <v>360</v>
      </c>
      <c r="K25" s="86">
        <f>'оренда#кв'!AB19</f>
        <v>0</v>
      </c>
      <c r="L25" s="67"/>
      <c r="N25" s="10" t="s">
        <v>28</v>
      </c>
      <c r="O25" s="4">
        <v>1133</v>
      </c>
      <c r="P25" s="4">
        <v>170</v>
      </c>
      <c r="Q25" s="93">
        <f>'4-1м(оренда)'!Z25</f>
        <v>410</v>
      </c>
      <c r="R25" s="3" t="s">
        <v>10</v>
      </c>
      <c r="S25" s="6"/>
      <c r="T25" s="3" t="s">
        <v>10</v>
      </c>
      <c r="U25" s="5">
        <f>'4-1м(оренда)'!AD25</f>
        <v>360</v>
      </c>
      <c r="V25" s="5">
        <f>'4-1м(оренда)'!AE25</f>
        <v>0</v>
      </c>
      <c r="W25" s="86">
        <f>'оренда#кв'!O19</f>
        <v>360</v>
      </c>
      <c r="X25" s="86">
        <f>'оренда#кв'!P19</f>
        <v>0</v>
      </c>
      <c r="Y25" s="67"/>
      <c r="AA25" s="10" t="s">
        <v>28</v>
      </c>
      <c r="AB25" s="4">
        <v>1133</v>
      </c>
      <c r="AC25" s="4">
        <v>170</v>
      </c>
      <c r="AD25" s="93">
        <f>'4-1м(оренда)'!O25</f>
        <v>0</v>
      </c>
      <c r="AE25" s="3" t="s">
        <v>10</v>
      </c>
      <c r="AF25" s="6"/>
      <c r="AG25" s="3" t="s">
        <v>10</v>
      </c>
      <c r="AH25" s="5">
        <f>'4-1м(оренда)'!S25</f>
        <v>0</v>
      </c>
      <c r="AI25" s="5">
        <f>'4-1м(оренда)'!T25</f>
        <v>0</v>
      </c>
      <c r="AJ25" s="86">
        <f>'оренда#кв'!R19</f>
        <v>0</v>
      </c>
      <c r="AK25" s="86">
        <f>'оренда#кв'!S19</f>
        <v>0</v>
      </c>
      <c r="AL25" s="67"/>
      <c r="AN25" s="10" t="s">
        <v>28</v>
      </c>
      <c r="AO25" s="4">
        <v>1133</v>
      </c>
      <c r="AP25" s="4">
        <v>170</v>
      </c>
      <c r="AQ25" s="93">
        <f>'4-1м(оренда)'!AV25</f>
        <v>0</v>
      </c>
      <c r="AR25" s="3" t="s">
        <v>10</v>
      </c>
      <c r="AS25" s="6"/>
      <c r="AT25" s="3" t="s">
        <v>10</v>
      </c>
      <c r="AU25" s="5">
        <f>'4-1м(оренда)'!AZ25</f>
        <v>0</v>
      </c>
      <c r="AV25" s="5">
        <f>'4-1м(оренда)'!BA25</f>
        <v>0</v>
      </c>
      <c r="AW25" s="86">
        <f>'оренда#кв'!U19</f>
        <v>0</v>
      </c>
      <c r="AX25" s="86">
        <f>'оренда#кв'!V19</f>
        <v>0</v>
      </c>
      <c r="AY25" s="67"/>
      <c r="BA25" s="10" t="s">
        <v>28</v>
      </c>
      <c r="BB25" s="4">
        <v>1133</v>
      </c>
      <c r="BC25" s="4">
        <v>170</v>
      </c>
      <c r="BD25" s="93">
        <f>'4-1м(оренда)'!AK25</f>
        <v>0</v>
      </c>
      <c r="BE25" s="3" t="s">
        <v>10</v>
      </c>
      <c r="BF25" s="6"/>
      <c r="BG25" s="3" t="s">
        <v>10</v>
      </c>
      <c r="BH25" s="5">
        <f>'4-1м(оренда)'!AO25</f>
        <v>0</v>
      </c>
      <c r="BI25" s="5">
        <f>'4-1м(оренда)'!AP25</f>
        <v>0</v>
      </c>
      <c r="BJ25" s="86">
        <f>'оренда#кв'!X19</f>
        <v>0</v>
      </c>
      <c r="BK25" s="86">
        <f>'оренда#кв'!Y19</f>
        <v>0</v>
      </c>
      <c r="BL25" s="67"/>
    </row>
    <row r="26" spans="1:64" ht="13.5">
      <c r="A26" s="10" t="s">
        <v>29</v>
      </c>
      <c r="B26" s="4">
        <v>1134</v>
      </c>
      <c r="C26" s="4">
        <v>180</v>
      </c>
      <c r="D26" s="93">
        <f>'4-1м(оренда)'!D26</f>
        <v>0</v>
      </c>
      <c r="E26" s="3" t="s">
        <v>10</v>
      </c>
      <c r="F26" s="6"/>
      <c r="G26" s="3" t="s">
        <v>10</v>
      </c>
      <c r="H26" s="5">
        <f>'4-1м(оренда)'!H26</f>
        <v>0</v>
      </c>
      <c r="I26" s="5">
        <f>'4-1м(оренда)'!I26</f>
        <v>0</v>
      </c>
      <c r="J26" s="86">
        <f>'оренда#кв'!AA20</f>
        <v>0</v>
      </c>
      <c r="K26" s="86">
        <f>'оренда#кв'!AB20</f>
        <v>0</v>
      </c>
      <c r="L26" s="67"/>
      <c r="N26" s="10" t="s">
        <v>29</v>
      </c>
      <c r="O26" s="4">
        <v>1134</v>
      </c>
      <c r="P26" s="4">
        <v>180</v>
      </c>
      <c r="Q26" s="93">
        <f>'4-1м(оренда)'!Z26</f>
        <v>0</v>
      </c>
      <c r="R26" s="3" t="s">
        <v>10</v>
      </c>
      <c r="S26" s="6"/>
      <c r="T26" s="3" t="s">
        <v>10</v>
      </c>
      <c r="U26" s="5">
        <f>'4-1м(оренда)'!AD26</f>
        <v>0</v>
      </c>
      <c r="V26" s="5">
        <f>'4-1м(оренда)'!AE26</f>
        <v>0</v>
      </c>
      <c r="W26" s="86">
        <f>'оренда#кв'!O20</f>
        <v>0</v>
      </c>
      <c r="X26" s="86">
        <f>'оренда#кв'!P20</f>
        <v>0</v>
      </c>
      <c r="Y26" s="67"/>
      <c r="AA26" s="10" t="s">
        <v>29</v>
      </c>
      <c r="AB26" s="4">
        <v>1134</v>
      </c>
      <c r="AC26" s="4">
        <v>180</v>
      </c>
      <c r="AD26" s="93">
        <f>'4-1м(оренда)'!O26</f>
        <v>0</v>
      </c>
      <c r="AE26" s="3" t="s">
        <v>10</v>
      </c>
      <c r="AF26" s="6"/>
      <c r="AG26" s="3" t="s">
        <v>10</v>
      </c>
      <c r="AH26" s="5">
        <f>'4-1м(оренда)'!S26</f>
        <v>0</v>
      </c>
      <c r="AI26" s="5">
        <f>'4-1м(оренда)'!T26</f>
        <v>0</v>
      </c>
      <c r="AJ26" s="86">
        <f>'оренда#кв'!R20</f>
        <v>0</v>
      </c>
      <c r="AK26" s="86">
        <f>'оренда#кв'!S20</f>
        <v>0</v>
      </c>
      <c r="AL26" s="67"/>
      <c r="AN26" s="10" t="s">
        <v>29</v>
      </c>
      <c r="AO26" s="4">
        <v>1134</v>
      </c>
      <c r="AP26" s="4">
        <v>180</v>
      </c>
      <c r="AQ26" s="93">
        <f>'4-1м(оренда)'!AV26</f>
        <v>0</v>
      </c>
      <c r="AR26" s="3" t="s">
        <v>10</v>
      </c>
      <c r="AS26" s="6"/>
      <c r="AT26" s="3" t="s">
        <v>10</v>
      </c>
      <c r="AU26" s="5">
        <f>'4-1м(оренда)'!AZ26</f>
        <v>0</v>
      </c>
      <c r="AV26" s="5">
        <f>'4-1м(оренда)'!BA26</f>
        <v>0</v>
      </c>
      <c r="AW26" s="86">
        <f>'оренда#кв'!U20</f>
        <v>0</v>
      </c>
      <c r="AX26" s="86">
        <f>'оренда#кв'!V20</f>
        <v>0</v>
      </c>
      <c r="AY26" s="67"/>
      <c r="BA26" s="10" t="s">
        <v>29</v>
      </c>
      <c r="BB26" s="4">
        <v>1134</v>
      </c>
      <c r="BC26" s="4">
        <v>180</v>
      </c>
      <c r="BD26" s="93">
        <f>'4-1м(оренда)'!AK26</f>
        <v>0</v>
      </c>
      <c r="BE26" s="3" t="s">
        <v>10</v>
      </c>
      <c r="BF26" s="6"/>
      <c r="BG26" s="3" t="s">
        <v>10</v>
      </c>
      <c r="BH26" s="5">
        <f>'4-1м(оренда)'!AO26</f>
        <v>0</v>
      </c>
      <c r="BI26" s="5">
        <f>'4-1м(оренда)'!AP26</f>
        <v>0</v>
      </c>
      <c r="BJ26" s="86">
        <f>'оренда#кв'!X20</f>
        <v>0</v>
      </c>
      <c r="BK26" s="86">
        <f>'оренда#кв'!Y20</f>
        <v>0</v>
      </c>
      <c r="BL26" s="67"/>
    </row>
    <row r="27" spans="1:64" ht="13.5">
      <c r="A27" s="10" t="s">
        <v>30</v>
      </c>
      <c r="B27" s="4">
        <v>1135</v>
      </c>
      <c r="C27" s="4">
        <v>190</v>
      </c>
      <c r="D27" s="93">
        <f>'4-1м(оренда)'!D27</f>
        <v>3206</v>
      </c>
      <c r="E27" s="3" t="s">
        <v>10</v>
      </c>
      <c r="F27" s="6"/>
      <c r="G27" s="3" t="s">
        <v>10</v>
      </c>
      <c r="H27" s="5">
        <f>'4-1м(оренда)'!H27</f>
        <v>3195</v>
      </c>
      <c r="I27" s="5">
        <f>'4-1м(оренда)'!I27</f>
        <v>496</v>
      </c>
      <c r="J27" s="86">
        <f>'оренда#кв'!AA21</f>
        <v>1661</v>
      </c>
      <c r="K27" s="86">
        <f>'оренда#кв'!AB21</f>
        <v>496</v>
      </c>
      <c r="L27" s="67"/>
      <c r="N27" s="10" t="s">
        <v>30</v>
      </c>
      <c r="O27" s="4">
        <v>1135</v>
      </c>
      <c r="P27" s="4">
        <v>190</v>
      </c>
      <c r="Q27" s="93">
        <f>'4-1м(оренда)'!Z27</f>
        <v>950</v>
      </c>
      <c r="R27" s="3" t="s">
        <v>10</v>
      </c>
      <c r="S27" s="6"/>
      <c r="T27" s="3" t="s">
        <v>10</v>
      </c>
      <c r="U27" s="5">
        <f>'4-1м(оренда)'!AD27</f>
        <v>939</v>
      </c>
      <c r="V27" s="5">
        <f>'4-1м(оренда)'!AE27</f>
        <v>496</v>
      </c>
      <c r="W27" s="86">
        <f>'оренда#кв'!O21</f>
        <v>939</v>
      </c>
      <c r="X27" s="86">
        <f>'оренда#кв'!P21</f>
        <v>496</v>
      </c>
      <c r="Y27" s="67"/>
      <c r="AA27" s="10" t="s">
        <v>30</v>
      </c>
      <c r="AB27" s="4">
        <v>1135</v>
      </c>
      <c r="AC27" s="4">
        <v>190</v>
      </c>
      <c r="AD27" s="93">
        <f>'4-1м(оренда)'!O27</f>
        <v>2256</v>
      </c>
      <c r="AE27" s="3" t="s">
        <v>10</v>
      </c>
      <c r="AF27" s="6"/>
      <c r="AG27" s="3" t="s">
        <v>10</v>
      </c>
      <c r="AH27" s="5">
        <f>'4-1м(оренда)'!S27</f>
        <v>2256</v>
      </c>
      <c r="AI27" s="5">
        <f>'4-1м(оренда)'!T27</f>
        <v>0</v>
      </c>
      <c r="AJ27" s="86">
        <f>'оренда#кв'!R21</f>
        <v>722</v>
      </c>
      <c r="AK27" s="86">
        <f>'оренда#кв'!S21</f>
        <v>0</v>
      </c>
      <c r="AL27" s="67"/>
      <c r="AN27" s="10" t="s">
        <v>30</v>
      </c>
      <c r="AO27" s="4">
        <v>1135</v>
      </c>
      <c r="AP27" s="4">
        <v>190</v>
      </c>
      <c r="AQ27" s="93">
        <f>'4-1м(оренда)'!AV27</f>
        <v>0</v>
      </c>
      <c r="AR27" s="3" t="s">
        <v>10</v>
      </c>
      <c r="AS27" s="6"/>
      <c r="AT27" s="3" t="s">
        <v>10</v>
      </c>
      <c r="AU27" s="5">
        <f>'4-1м(оренда)'!AZ27</f>
        <v>0</v>
      </c>
      <c r="AV27" s="5">
        <f>'4-1м(оренда)'!BA27</f>
        <v>0</v>
      </c>
      <c r="AW27" s="86">
        <f>'оренда#кв'!U21</f>
        <v>0</v>
      </c>
      <c r="AX27" s="86">
        <f>'оренда#кв'!V21</f>
        <v>0</v>
      </c>
      <c r="AY27" s="67"/>
      <c r="BA27" s="10" t="s">
        <v>30</v>
      </c>
      <c r="BB27" s="4">
        <v>1135</v>
      </c>
      <c r="BC27" s="4">
        <v>190</v>
      </c>
      <c r="BD27" s="93">
        <f>'4-1м(оренда)'!AK27</f>
        <v>0</v>
      </c>
      <c r="BE27" s="3" t="s">
        <v>10</v>
      </c>
      <c r="BF27" s="6"/>
      <c r="BG27" s="3" t="s">
        <v>10</v>
      </c>
      <c r="BH27" s="5">
        <f>'4-1м(оренда)'!AO27</f>
        <v>0</v>
      </c>
      <c r="BI27" s="5">
        <f>'4-1м(оренда)'!AP27</f>
        <v>0</v>
      </c>
      <c r="BJ27" s="86">
        <f>'оренда#кв'!X21</f>
        <v>0</v>
      </c>
      <c r="BK27" s="86">
        <f>'оренда#кв'!Y21</f>
        <v>0</v>
      </c>
      <c r="BL27" s="67"/>
    </row>
    <row r="28" spans="1:64" ht="13.5">
      <c r="A28" s="10" t="s">
        <v>31</v>
      </c>
      <c r="B28" s="4">
        <v>1136</v>
      </c>
      <c r="C28" s="4">
        <v>200</v>
      </c>
      <c r="D28" s="93">
        <f>'4-1м(оренда)'!D28</f>
        <v>900</v>
      </c>
      <c r="E28" s="3" t="s">
        <v>10</v>
      </c>
      <c r="F28" s="6"/>
      <c r="G28" s="3" t="s">
        <v>10</v>
      </c>
      <c r="H28" s="5">
        <f>'4-1м(оренда)'!H28</f>
        <v>850</v>
      </c>
      <c r="I28" s="5">
        <f>'4-1м(оренда)'!I28</f>
        <v>0</v>
      </c>
      <c r="J28" s="86">
        <f>'оренда#кв'!AA22</f>
        <v>850</v>
      </c>
      <c r="K28" s="86">
        <f>'оренда#кв'!AB22</f>
        <v>0</v>
      </c>
      <c r="L28" s="67"/>
      <c r="N28" s="10" t="s">
        <v>31</v>
      </c>
      <c r="O28" s="4">
        <v>1136</v>
      </c>
      <c r="P28" s="4">
        <v>200</v>
      </c>
      <c r="Q28" s="93">
        <f>'4-1м(оренда)'!Z28</f>
        <v>300</v>
      </c>
      <c r="R28" s="3" t="s">
        <v>10</v>
      </c>
      <c r="S28" s="6"/>
      <c r="T28" s="3" t="s">
        <v>10</v>
      </c>
      <c r="U28" s="5">
        <f>'4-1м(оренда)'!AD28</f>
        <v>300</v>
      </c>
      <c r="V28" s="5">
        <f>'4-1м(оренда)'!AE28</f>
        <v>0</v>
      </c>
      <c r="W28" s="86">
        <f>'оренда#кв'!O22</f>
        <v>300</v>
      </c>
      <c r="X28" s="86">
        <f>'оренда#кв'!P22</f>
        <v>0</v>
      </c>
      <c r="Y28" s="67"/>
      <c r="AA28" s="10" t="s">
        <v>31</v>
      </c>
      <c r="AB28" s="4">
        <v>1136</v>
      </c>
      <c r="AC28" s="4">
        <v>200</v>
      </c>
      <c r="AD28" s="93">
        <f>'4-1м(оренда)'!O28</f>
        <v>550</v>
      </c>
      <c r="AE28" s="3" t="s">
        <v>10</v>
      </c>
      <c r="AF28" s="6"/>
      <c r="AG28" s="3" t="s">
        <v>10</v>
      </c>
      <c r="AH28" s="5">
        <f>'4-1м(оренда)'!S28</f>
        <v>506</v>
      </c>
      <c r="AI28" s="5">
        <f>'4-1м(оренда)'!T28</f>
        <v>0</v>
      </c>
      <c r="AJ28" s="86">
        <f>'оренда#кв'!R22</f>
        <v>506</v>
      </c>
      <c r="AK28" s="86">
        <f>'оренда#кв'!S22</f>
        <v>0</v>
      </c>
      <c r="AL28" s="67"/>
      <c r="AN28" s="10" t="s">
        <v>31</v>
      </c>
      <c r="AO28" s="4">
        <v>1136</v>
      </c>
      <c r="AP28" s="4">
        <v>200</v>
      </c>
      <c r="AQ28" s="93">
        <f>'4-1м(оренда)'!AV28</f>
        <v>50</v>
      </c>
      <c r="AR28" s="3" t="s">
        <v>10</v>
      </c>
      <c r="AS28" s="6"/>
      <c r="AT28" s="3" t="s">
        <v>10</v>
      </c>
      <c r="AU28" s="5">
        <f>'4-1м(оренда)'!AZ28</f>
        <v>44</v>
      </c>
      <c r="AV28" s="5">
        <f>'4-1м(оренда)'!BA28</f>
        <v>0</v>
      </c>
      <c r="AW28" s="86">
        <f>'оренда#кв'!U22</f>
        <v>44</v>
      </c>
      <c r="AX28" s="86">
        <f>'оренда#кв'!V22</f>
        <v>0</v>
      </c>
      <c r="AY28" s="67"/>
      <c r="BA28" s="10" t="s">
        <v>31</v>
      </c>
      <c r="BB28" s="4">
        <v>1136</v>
      </c>
      <c r="BC28" s="4">
        <v>200</v>
      </c>
      <c r="BD28" s="93">
        <f>'4-1м(оренда)'!AK28</f>
        <v>0</v>
      </c>
      <c r="BE28" s="3" t="s">
        <v>10</v>
      </c>
      <c r="BF28" s="6"/>
      <c r="BG28" s="3" t="s">
        <v>10</v>
      </c>
      <c r="BH28" s="5">
        <f>'4-1м(оренда)'!AO28</f>
        <v>0</v>
      </c>
      <c r="BI28" s="5">
        <f>'4-1м(оренда)'!AP28</f>
        <v>0</v>
      </c>
      <c r="BJ28" s="86">
        <f>'оренда#кв'!X22</f>
        <v>0</v>
      </c>
      <c r="BK28" s="86">
        <f>'оренда#кв'!Y22</f>
        <v>0</v>
      </c>
      <c r="BL28" s="67"/>
    </row>
    <row r="29" spans="1:64" ht="13.5">
      <c r="A29" s="10" t="s">
        <v>32</v>
      </c>
      <c r="B29" s="4">
        <v>1137</v>
      </c>
      <c r="C29" s="4">
        <v>210</v>
      </c>
      <c r="D29" s="93">
        <f>'4-1м(оренда)'!D29</f>
        <v>25001</v>
      </c>
      <c r="E29" s="3" t="s">
        <v>10</v>
      </c>
      <c r="F29" s="6"/>
      <c r="G29" s="3" t="s">
        <v>10</v>
      </c>
      <c r="H29" s="5">
        <f>'4-1м(оренда)'!H29</f>
        <v>16459</v>
      </c>
      <c r="I29" s="5">
        <f>'4-1м(оренда)'!I29</f>
        <v>3575</v>
      </c>
      <c r="J29" s="86">
        <f>'оренда#кв'!AA23</f>
        <v>5793</v>
      </c>
      <c r="K29" s="86">
        <f>'оренда#кв'!AB23</f>
        <v>3575</v>
      </c>
      <c r="L29" s="67"/>
      <c r="N29" s="10" t="s">
        <v>32</v>
      </c>
      <c r="O29" s="4">
        <v>1137</v>
      </c>
      <c r="P29" s="4">
        <v>210</v>
      </c>
      <c r="Q29" s="93">
        <f>'4-1м(оренда)'!Z29</f>
        <v>4700</v>
      </c>
      <c r="R29" s="3" t="s">
        <v>10</v>
      </c>
      <c r="S29" s="6"/>
      <c r="T29" s="3" t="s">
        <v>10</v>
      </c>
      <c r="U29" s="5">
        <f>'4-1м(оренда)'!AD29</f>
        <v>4225</v>
      </c>
      <c r="V29" s="5">
        <f>'4-1м(оренда)'!AE29</f>
        <v>3575</v>
      </c>
      <c r="W29" s="86">
        <f>'оренда#кв'!O23</f>
        <v>4225</v>
      </c>
      <c r="X29" s="86">
        <f>'оренда#кв'!P23</f>
        <v>3575</v>
      </c>
      <c r="Y29" s="67"/>
      <c r="AA29" s="10" t="s">
        <v>32</v>
      </c>
      <c r="AB29" s="4">
        <v>1137</v>
      </c>
      <c r="AC29" s="4">
        <v>210</v>
      </c>
      <c r="AD29" s="93">
        <f>'4-1м(оренда)'!O29</f>
        <v>19742</v>
      </c>
      <c r="AE29" s="3" t="s">
        <v>10</v>
      </c>
      <c r="AF29" s="6"/>
      <c r="AG29" s="3" t="s">
        <v>10</v>
      </c>
      <c r="AH29" s="5">
        <f>'4-1м(оренда)'!S29</f>
        <v>11675</v>
      </c>
      <c r="AI29" s="5">
        <f>'4-1м(оренда)'!T29</f>
        <v>0</v>
      </c>
      <c r="AJ29" s="86">
        <f>'оренда#кв'!R23</f>
        <v>1568</v>
      </c>
      <c r="AK29" s="86">
        <f>'оренда#кв'!S23</f>
        <v>0</v>
      </c>
      <c r="AL29" s="67"/>
      <c r="AN29" s="10" t="s">
        <v>32</v>
      </c>
      <c r="AO29" s="4">
        <v>1137</v>
      </c>
      <c r="AP29" s="4">
        <v>210</v>
      </c>
      <c r="AQ29" s="93">
        <f>'4-1м(оренда)'!AV29</f>
        <v>559</v>
      </c>
      <c r="AR29" s="3" t="s">
        <v>10</v>
      </c>
      <c r="AS29" s="6"/>
      <c r="AT29" s="3" t="s">
        <v>10</v>
      </c>
      <c r="AU29" s="5">
        <f>'4-1м(оренда)'!AZ29</f>
        <v>559</v>
      </c>
      <c r="AV29" s="5">
        <f>'4-1м(оренда)'!BA29</f>
        <v>0</v>
      </c>
      <c r="AW29" s="86">
        <f>'оренда#кв'!U23</f>
        <v>0</v>
      </c>
      <c r="AX29" s="86">
        <f>'оренда#кв'!V23</f>
        <v>0</v>
      </c>
      <c r="AY29" s="67"/>
      <c r="BA29" s="10" t="s">
        <v>32</v>
      </c>
      <c r="BB29" s="4">
        <v>1137</v>
      </c>
      <c r="BC29" s="4">
        <v>210</v>
      </c>
      <c r="BD29" s="93">
        <f>'4-1м(оренда)'!AK29</f>
        <v>0</v>
      </c>
      <c r="BE29" s="3" t="s">
        <v>10</v>
      </c>
      <c r="BF29" s="6"/>
      <c r="BG29" s="3" t="s">
        <v>10</v>
      </c>
      <c r="BH29" s="5">
        <f>'4-1м(оренда)'!AO29</f>
        <v>0</v>
      </c>
      <c r="BI29" s="5">
        <f>'4-1м(оренда)'!AP29</f>
        <v>0</v>
      </c>
      <c r="BJ29" s="86">
        <f>'оренда#кв'!X23</f>
        <v>0</v>
      </c>
      <c r="BK29" s="86">
        <f>'оренда#кв'!Y23</f>
        <v>0</v>
      </c>
      <c r="BL29" s="67"/>
    </row>
    <row r="30" spans="1:64" ht="13.5">
      <c r="A30" s="10" t="s">
        <v>33</v>
      </c>
      <c r="B30" s="4">
        <v>1138</v>
      </c>
      <c r="C30" s="4">
        <v>220</v>
      </c>
      <c r="D30" s="93">
        <f>'4-1м(оренда)'!D30</f>
        <v>13270</v>
      </c>
      <c r="E30" s="3" t="s">
        <v>10</v>
      </c>
      <c r="F30" s="6"/>
      <c r="G30" s="3" t="s">
        <v>10</v>
      </c>
      <c r="H30" s="5">
        <f>'4-1м(оренда)'!H30</f>
        <v>13177</v>
      </c>
      <c r="I30" s="5">
        <f>'4-1м(оренда)'!I30</f>
        <v>3080</v>
      </c>
      <c r="J30" s="86">
        <f>'оренда#кв'!AA24</f>
        <v>8641</v>
      </c>
      <c r="K30" s="86">
        <f>'оренда#кв'!AB24</f>
        <v>3080</v>
      </c>
      <c r="L30" s="67"/>
      <c r="N30" s="10" t="s">
        <v>33</v>
      </c>
      <c r="O30" s="4">
        <v>1138</v>
      </c>
      <c r="P30" s="4">
        <v>220</v>
      </c>
      <c r="Q30" s="93">
        <f>'4-1м(оренда)'!Z30</f>
        <v>3510</v>
      </c>
      <c r="R30" s="3" t="s">
        <v>10</v>
      </c>
      <c r="S30" s="6"/>
      <c r="T30" s="3" t="s">
        <v>10</v>
      </c>
      <c r="U30" s="5">
        <f>'4-1м(оренда)'!AD30</f>
        <v>3422</v>
      </c>
      <c r="V30" s="5">
        <f>'4-1м(оренда)'!AE30</f>
        <v>3080</v>
      </c>
      <c r="W30" s="86">
        <f>'оренда#кв'!O24</f>
        <v>3422</v>
      </c>
      <c r="X30" s="86">
        <f>'оренда#кв'!P24</f>
        <v>3080</v>
      </c>
      <c r="Y30" s="67"/>
      <c r="AA30" s="10" t="s">
        <v>33</v>
      </c>
      <c r="AB30" s="4">
        <v>1138</v>
      </c>
      <c r="AC30" s="4">
        <v>220</v>
      </c>
      <c r="AD30" s="93">
        <f>'4-1м(оренда)'!O30</f>
        <v>9530</v>
      </c>
      <c r="AE30" s="3" t="s">
        <v>10</v>
      </c>
      <c r="AF30" s="6"/>
      <c r="AG30" s="3" t="s">
        <v>10</v>
      </c>
      <c r="AH30" s="5">
        <f>'4-1м(оренда)'!S30</f>
        <v>9530</v>
      </c>
      <c r="AI30" s="5">
        <f>'4-1м(оренда)'!T30</f>
        <v>0</v>
      </c>
      <c r="AJ30" s="86">
        <f>'оренда#кв'!R24</f>
        <v>5219</v>
      </c>
      <c r="AK30" s="86">
        <f>'оренда#кв'!S24</f>
        <v>0</v>
      </c>
      <c r="AL30" s="67"/>
      <c r="AN30" s="10" t="s">
        <v>33</v>
      </c>
      <c r="AO30" s="4">
        <v>1138</v>
      </c>
      <c r="AP30" s="4">
        <v>220</v>
      </c>
      <c r="AQ30" s="93">
        <f>'4-1м(оренда)'!AV30</f>
        <v>230</v>
      </c>
      <c r="AR30" s="3" t="s">
        <v>10</v>
      </c>
      <c r="AS30" s="6"/>
      <c r="AT30" s="3" t="s">
        <v>10</v>
      </c>
      <c r="AU30" s="5">
        <f>'4-1м(оренда)'!AZ30</f>
        <v>225</v>
      </c>
      <c r="AV30" s="5">
        <f>'4-1м(оренда)'!BA30</f>
        <v>0</v>
      </c>
      <c r="AW30" s="86">
        <f>'оренда#кв'!U24</f>
        <v>0</v>
      </c>
      <c r="AX30" s="86">
        <f>'оренда#кв'!V24</f>
        <v>0</v>
      </c>
      <c r="AY30" s="67"/>
      <c r="BA30" s="10" t="s">
        <v>33</v>
      </c>
      <c r="BB30" s="4">
        <v>1138</v>
      </c>
      <c r="BC30" s="4">
        <v>220</v>
      </c>
      <c r="BD30" s="93">
        <f>'4-1м(оренда)'!AK30</f>
        <v>0</v>
      </c>
      <c r="BE30" s="3" t="s">
        <v>10</v>
      </c>
      <c r="BF30" s="6"/>
      <c r="BG30" s="3" t="s">
        <v>10</v>
      </c>
      <c r="BH30" s="5">
        <f>'4-1м(оренда)'!AO30</f>
        <v>0</v>
      </c>
      <c r="BI30" s="5">
        <f>'4-1м(оренда)'!AP30</f>
        <v>0</v>
      </c>
      <c r="BJ30" s="86">
        <f>'оренда#кв'!X24</f>
        <v>0</v>
      </c>
      <c r="BK30" s="86">
        <f>'оренда#кв'!Y24</f>
        <v>0</v>
      </c>
      <c r="BL30" s="67"/>
    </row>
    <row r="31" spans="1:64" ht="13.5">
      <c r="A31" s="10" t="s">
        <v>34</v>
      </c>
      <c r="B31" s="4">
        <v>1139</v>
      </c>
      <c r="C31" s="4">
        <v>230</v>
      </c>
      <c r="D31" s="93">
        <f>'4-1м(оренда)'!D31</f>
        <v>56185</v>
      </c>
      <c r="E31" s="3" t="s">
        <v>10</v>
      </c>
      <c r="F31" s="6"/>
      <c r="G31" s="3" t="s">
        <v>10</v>
      </c>
      <c r="H31" s="5">
        <f>'4-1м(оренда)'!H31</f>
        <v>49065</v>
      </c>
      <c r="I31" s="5">
        <f>'4-1м(оренда)'!I31</f>
        <v>1490</v>
      </c>
      <c r="J31" s="86">
        <f>'оренда#кв'!AA25</f>
        <v>25286</v>
      </c>
      <c r="K31" s="86">
        <f>'оренда#кв'!AB25</f>
        <v>1490</v>
      </c>
      <c r="L31" s="67"/>
      <c r="N31" s="10" t="s">
        <v>34</v>
      </c>
      <c r="O31" s="4">
        <v>1139</v>
      </c>
      <c r="P31" s="4">
        <v>230</v>
      </c>
      <c r="Q31" s="93">
        <f>'4-1м(оренда)'!Z31</f>
        <v>29013</v>
      </c>
      <c r="R31" s="3" t="s">
        <v>10</v>
      </c>
      <c r="S31" s="6"/>
      <c r="T31" s="3" t="s">
        <v>10</v>
      </c>
      <c r="U31" s="5">
        <f>'4-1м(оренда)'!AD31</f>
        <v>28727</v>
      </c>
      <c r="V31" s="5">
        <f>'4-1м(оренда)'!AE31</f>
        <v>1490</v>
      </c>
      <c r="W31" s="86">
        <f>'оренда#кв'!O25</f>
        <v>15457</v>
      </c>
      <c r="X31" s="86">
        <f>'оренда#кв'!P25</f>
        <v>1490</v>
      </c>
      <c r="Y31" s="67"/>
      <c r="AA31" s="10" t="s">
        <v>34</v>
      </c>
      <c r="AB31" s="4">
        <v>1139</v>
      </c>
      <c r="AC31" s="4">
        <v>230</v>
      </c>
      <c r="AD31" s="93">
        <f>'4-1м(оренда)'!O31</f>
        <v>25900</v>
      </c>
      <c r="AE31" s="3" t="s">
        <v>10</v>
      </c>
      <c r="AF31" s="6"/>
      <c r="AG31" s="3" t="s">
        <v>10</v>
      </c>
      <c r="AH31" s="5">
        <f>'4-1м(оренда)'!S31</f>
        <v>19068</v>
      </c>
      <c r="AI31" s="5">
        <f>'4-1м(оренда)'!T31</f>
        <v>0</v>
      </c>
      <c r="AJ31" s="86">
        <f>'оренда#кв'!R25</f>
        <v>9211</v>
      </c>
      <c r="AK31" s="86">
        <f>'оренда#кв'!S25</f>
        <v>0</v>
      </c>
      <c r="AL31" s="67"/>
      <c r="AN31" s="10" t="s">
        <v>34</v>
      </c>
      <c r="AO31" s="4">
        <v>1139</v>
      </c>
      <c r="AP31" s="4">
        <v>230</v>
      </c>
      <c r="AQ31" s="93">
        <f>'4-1м(оренда)'!AV31</f>
        <v>1200</v>
      </c>
      <c r="AR31" s="3" t="s">
        <v>10</v>
      </c>
      <c r="AS31" s="6"/>
      <c r="AT31" s="3" t="s">
        <v>10</v>
      </c>
      <c r="AU31" s="5">
        <f>'4-1м(оренда)'!AZ31</f>
        <v>1198</v>
      </c>
      <c r="AV31" s="5">
        <f>'4-1м(оренда)'!BA31</f>
        <v>0</v>
      </c>
      <c r="AW31" s="86">
        <f>'оренда#кв'!U25</f>
        <v>555</v>
      </c>
      <c r="AX31" s="86">
        <f>'оренда#кв'!V25</f>
        <v>0</v>
      </c>
      <c r="AY31" s="67"/>
      <c r="BA31" s="10" t="s">
        <v>34</v>
      </c>
      <c r="BB31" s="4">
        <v>1139</v>
      </c>
      <c r="BC31" s="4">
        <v>230</v>
      </c>
      <c r="BD31" s="93">
        <f>'4-1м(оренда)'!AK31</f>
        <v>72</v>
      </c>
      <c r="BE31" s="3" t="s">
        <v>10</v>
      </c>
      <c r="BF31" s="6"/>
      <c r="BG31" s="3" t="s">
        <v>10</v>
      </c>
      <c r="BH31" s="5">
        <f>'4-1м(оренда)'!AO31</f>
        <v>72</v>
      </c>
      <c r="BI31" s="5">
        <f>'4-1м(оренда)'!AP31</f>
        <v>0</v>
      </c>
      <c r="BJ31" s="86">
        <f>'оренда#кв'!X25</f>
        <v>63</v>
      </c>
      <c r="BK31" s="86">
        <f>'оренда#кв'!Y25</f>
        <v>0</v>
      </c>
      <c r="BL31" s="67"/>
    </row>
    <row r="32" spans="1:64" ht="13.5">
      <c r="A32" s="10" t="s">
        <v>35</v>
      </c>
      <c r="B32" s="7">
        <v>1140</v>
      </c>
      <c r="C32" s="7">
        <v>240</v>
      </c>
      <c r="D32" s="93">
        <f>'4-1м(оренда)'!D32</f>
        <v>722</v>
      </c>
      <c r="E32" s="3" t="s">
        <v>10</v>
      </c>
      <c r="F32" s="6"/>
      <c r="G32" s="3" t="s">
        <v>10</v>
      </c>
      <c r="H32" s="5">
        <f>'4-1м(оренда)'!H32</f>
        <v>677</v>
      </c>
      <c r="I32" s="5">
        <f>'4-1м(оренда)'!I32</f>
        <v>455</v>
      </c>
      <c r="J32" s="86">
        <f>'оренда#кв'!AA26</f>
        <v>677</v>
      </c>
      <c r="K32" s="86">
        <f>'оренда#кв'!AB26</f>
        <v>455</v>
      </c>
      <c r="L32" s="67"/>
      <c r="N32" s="10" t="s">
        <v>35</v>
      </c>
      <c r="O32" s="7">
        <v>1140</v>
      </c>
      <c r="P32" s="7">
        <v>240</v>
      </c>
      <c r="Q32" s="93">
        <f>'4-1м(оренда)'!Z32</f>
        <v>500</v>
      </c>
      <c r="R32" s="3" t="s">
        <v>10</v>
      </c>
      <c r="S32" s="6"/>
      <c r="T32" s="3" t="s">
        <v>10</v>
      </c>
      <c r="U32" s="5">
        <f>'4-1м(оренда)'!AD32</f>
        <v>455</v>
      </c>
      <c r="V32" s="5">
        <f>'4-1м(оренда)'!AE32</f>
        <v>455</v>
      </c>
      <c r="W32" s="86">
        <f>'оренда#кв'!O26</f>
        <v>455</v>
      </c>
      <c r="X32" s="86">
        <f>'оренда#кв'!P26</f>
        <v>455</v>
      </c>
      <c r="Y32" s="67"/>
      <c r="AA32" s="10" t="s">
        <v>35</v>
      </c>
      <c r="AB32" s="7">
        <v>1140</v>
      </c>
      <c r="AC32" s="7">
        <v>240</v>
      </c>
      <c r="AD32" s="93">
        <f>'4-1м(оренда)'!O32</f>
        <v>222</v>
      </c>
      <c r="AE32" s="3" t="s">
        <v>10</v>
      </c>
      <c r="AF32" s="6"/>
      <c r="AG32" s="3" t="s">
        <v>10</v>
      </c>
      <c r="AH32" s="5">
        <f>'4-1м(оренда)'!S32</f>
        <v>222</v>
      </c>
      <c r="AI32" s="5">
        <f>'4-1м(оренда)'!T32</f>
        <v>0</v>
      </c>
      <c r="AJ32" s="86">
        <f>'оренда#кв'!R26</f>
        <v>222</v>
      </c>
      <c r="AK32" s="86">
        <f>'оренда#кв'!S26</f>
        <v>0</v>
      </c>
      <c r="AL32" s="67"/>
      <c r="AN32" s="10" t="s">
        <v>35</v>
      </c>
      <c r="AO32" s="7">
        <v>1140</v>
      </c>
      <c r="AP32" s="7">
        <v>240</v>
      </c>
      <c r="AQ32" s="93">
        <f>'4-1м(оренда)'!AV32</f>
        <v>0</v>
      </c>
      <c r="AR32" s="3" t="s">
        <v>10</v>
      </c>
      <c r="AS32" s="6"/>
      <c r="AT32" s="3" t="s">
        <v>10</v>
      </c>
      <c r="AU32" s="5">
        <f>'4-1м(оренда)'!AZ32</f>
        <v>0</v>
      </c>
      <c r="AV32" s="5">
        <f>'4-1м(оренда)'!BA32</f>
        <v>0</v>
      </c>
      <c r="AW32" s="86">
        <f>'оренда#кв'!U26</f>
        <v>0</v>
      </c>
      <c r="AX32" s="86">
        <f>'оренда#кв'!V26</f>
        <v>0</v>
      </c>
      <c r="AY32" s="67"/>
      <c r="BA32" s="10" t="s">
        <v>35</v>
      </c>
      <c r="BB32" s="7">
        <v>1140</v>
      </c>
      <c r="BC32" s="7">
        <v>240</v>
      </c>
      <c r="BD32" s="93">
        <f>'4-1м(оренда)'!AK32</f>
        <v>0</v>
      </c>
      <c r="BE32" s="3" t="s">
        <v>10</v>
      </c>
      <c r="BF32" s="6"/>
      <c r="BG32" s="3" t="s">
        <v>10</v>
      </c>
      <c r="BH32" s="5">
        <f>'4-1м(оренда)'!AO32</f>
        <v>0</v>
      </c>
      <c r="BI32" s="5">
        <f>'4-1м(оренда)'!AP32</f>
        <v>0</v>
      </c>
      <c r="BJ32" s="86">
        <f>'оренда#кв'!X26</f>
        <v>0</v>
      </c>
      <c r="BK32" s="86">
        <f>'оренда#кв'!Y26</f>
        <v>0</v>
      </c>
      <c r="BL32" s="67"/>
    </row>
    <row r="33" spans="1:64" ht="25.5">
      <c r="A33" s="11" t="s">
        <v>36</v>
      </c>
      <c r="B33" s="7">
        <v>1150</v>
      </c>
      <c r="C33" s="7">
        <v>250</v>
      </c>
      <c r="D33" s="93">
        <f>'4-1м(оренда)'!D33</f>
        <v>0</v>
      </c>
      <c r="E33" s="3" t="s">
        <v>10</v>
      </c>
      <c r="F33" s="6"/>
      <c r="G33" s="3" t="s">
        <v>10</v>
      </c>
      <c r="H33" s="5">
        <f>'4-1м(оренда)'!H33</f>
        <v>0</v>
      </c>
      <c r="I33" s="5">
        <f>'4-1м(оренда)'!I33</f>
        <v>0</v>
      </c>
      <c r="J33" s="86">
        <f>'оренда#кв'!AA27</f>
        <v>0</v>
      </c>
      <c r="K33" s="86">
        <f>'оренда#кв'!AB27</f>
        <v>0</v>
      </c>
      <c r="L33" s="67"/>
      <c r="N33" s="11" t="s">
        <v>36</v>
      </c>
      <c r="O33" s="7">
        <v>1150</v>
      </c>
      <c r="P33" s="7">
        <v>250</v>
      </c>
      <c r="Q33" s="93">
        <f>'4-1м(оренда)'!Z33</f>
        <v>0</v>
      </c>
      <c r="R33" s="3" t="s">
        <v>10</v>
      </c>
      <c r="S33" s="6"/>
      <c r="T33" s="3" t="s">
        <v>10</v>
      </c>
      <c r="U33" s="5">
        <f>'4-1м(оренда)'!AD33</f>
        <v>0</v>
      </c>
      <c r="V33" s="5">
        <f>'4-1м(оренда)'!AE33</f>
        <v>0</v>
      </c>
      <c r="W33" s="86">
        <f>'оренда#кв'!O27</f>
        <v>0</v>
      </c>
      <c r="X33" s="86">
        <f>'оренда#кв'!P27</f>
        <v>0</v>
      </c>
      <c r="Y33" s="67"/>
      <c r="AA33" s="11" t="s">
        <v>36</v>
      </c>
      <c r="AB33" s="7">
        <v>1150</v>
      </c>
      <c r="AC33" s="7">
        <v>250</v>
      </c>
      <c r="AD33" s="93">
        <f>'4-1м(оренда)'!O33</f>
        <v>0</v>
      </c>
      <c r="AE33" s="3" t="s">
        <v>10</v>
      </c>
      <c r="AF33" s="6"/>
      <c r="AG33" s="3" t="s">
        <v>10</v>
      </c>
      <c r="AH33" s="5">
        <f>'4-1м(оренда)'!S33</f>
        <v>0</v>
      </c>
      <c r="AI33" s="5">
        <f>'4-1м(оренда)'!T33</f>
        <v>0</v>
      </c>
      <c r="AJ33" s="86">
        <f>'оренда#кв'!R27</f>
        <v>0</v>
      </c>
      <c r="AK33" s="86">
        <f>'оренда#кв'!S27</f>
        <v>0</v>
      </c>
      <c r="AL33" s="67"/>
      <c r="AN33" s="11" t="s">
        <v>36</v>
      </c>
      <c r="AO33" s="7">
        <v>1150</v>
      </c>
      <c r="AP33" s="7">
        <v>250</v>
      </c>
      <c r="AQ33" s="93">
        <f>'4-1м(оренда)'!AV33</f>
        <v>0</v>
      </c>
      <c r="AR33" s="3" t="s">
        <v>10</v>
      </c>
      <c r="AS33" s="6"/>
      <c r="AT33" s="3" t="s">
        <v>10</v>
      </c>
      <c r="AU33" s="5">
        <f>'4-1м(оренда)'!AZ33</f>
        <v>0</v>
      </c>
      <c r="AV33" s="5">
        <f>'4-1м(оренда)'!BA33</f>
        <v>0</v>
      </c>
      <c r="AW33" s="86">
        <f>'оренда#кв'!U27</f>
        <v>0</v>
      </c>
      <c r="AX33" s="86">
        <f>'оренда#кв'!V27</f>
        <v>0</v>
      </c>
      <c r="AY33" s="67"/>
      <c r="BA33" s="11" t="s">
        <v>36</v>
      </c>
      <c r="BB33" s="7">
        <v>1150</v>
      </c>
      <c r="BC33" s="7">
        <v>250</v>
      </c>
      <c r="BD33" s="93">
        <f>'4-1м(оренда)'!AK33</f>
        <v>0</v>
      </c>
      <c r="BE33" s="3" t="s">
        <v>10</v>
      </c>
      <c r="BF33" s="6"/>
      <c r="BG33" s="3" t="s">
        <v>10</v>
      </c>
      <c r="BH33" s="5">
        <f>'4-1м(оренда)'!AO33</f>
        <v>0</v>
      </c>
      <c r="BI33" s="5">
        <f>'4-1м(оренда)'!AP33</f>
        <v>0</v>
      </c>
      <c r="BJ33" s="86">
        <f>'оренда#кв'!X27</f>
        <v>0</v>
      </c>
      <c r="BK33" s="86">
        <f>'оренда#кв'!Y27</f>
        <v>0</v>
      </c>
      <c r="BL33" s="67"/>
    </row>
    <row r="34" spans="1:64" ht="13.5">
      <c r="A34" s="10" t="s">
        <v>37</v>
      </c>
      <c r="B34" s="7">
        <v>1160</v>
      </c>
      <c r="C34" s="7">
        <v>260</v>
      </c>
      <c r="D34" s="93">
        <f>'4-1м(оренда)'!D34</f>
        <v>64050</v>
      </c>
      <c r="E34" s="3" t="s">
        <v>10</v>
      </c>
      <c r="F34" s="6"/>
      <c r="G34" s="3" t="s">
        <v>10</v>
      </c>
      <c r="H34" s="5">
        <f>'4-1м(оренда)'!H34</f>
        <v>21637</v>
      </c>
      <c r="I34" s="5">
        <f>'4-1м(оренда)'!I34</f>
        <v>6403</v>
      </c>
      <c r="J34" s="86">
        <f>'оренда#кв'!AA28</f>
        <v>17932</v>
      </c>
      <c r="K34" s="86">
        <f>'оренда#кв'!AB28</f>
        <v>6403</v>
      </c>
      <c r="L34" s="67"/>
      <c r="N34" s="10" t="s">
        <v>37</v>
      </c>
      <c r="O34" s="7">
        <v>1160</v>
      </c>
      <c r="P34" s="7">
        <v>260</v>
      </c>
      <c r="Q34" s="93">
        <f>'4-1м(оренда)'!Z34</f>
        <v>43150</v>
      </c>
      <c r="R34" s="3" t="s">
        <v>10</v>
      </c>
      <c r="S34" s="6"/>
      <c r="T34" s="3" t="s">
        <v>10</v>
      </c>
      <c r="U34" s="5">
        <f>'4-1м(оренда)'!AD34</f>
        <v>18625</v>
      </c>
      <c r="V34" s="5">
        <f>'4-1м(оренда)'!AE34</f>
        <v>6403</v>
      </c>
      <c r="W34" s="86">
        <f>'оренда#кв'!O28</f>
        <v>17932</v>
      </c>
      <c r="X34" s="86">
        <f>'оренда#кв'!P28</f>
        <v>6403</v>
      </c>
      <c r="Y34" s="67"/>
      <c r="AA34" s="10" t="s">
        <v>37</v>
      </c>
      <c r="AB34" s="7">
        <v>1160</v>
      </c>
      <c r="AC34" s="7">
        <v>260</v>
      </c>
      <c r="AD34" s="93">
        <f>'4-1м(оренда)'!O34</f>
        <v>20000</v>
      </c>
      <c r="AE34" s="3" t="s">
        <v>10</v>
      </c>
      <c r="AF34" s="6"/>
      <c r="AG34" s="3" t="s">
        <v>10</v>
      </c>
      <c r="AH34" s="5">
        <f>'4-1м(оренда)'!S34</f>
        <v>2157</v>
      </c>
      <c r="AI34" s="5">
        <f>'4-1м(оренда)'!T34</f>
        <v>0</v>
      </c>
      <c r="AJ34" s="86">
        <f>'оренда#кв'!R28</f>
        <v>0</v>
      </c>
      <c r="AK34" s="86">
        <f>'оренда#кв'!S28</f>
        <v>0</v>
      </c>
      <c r="AL34" s="67"/>
      <c r="AN34" s="10" t="s">
        <v>37</v>
      </c>
      <c r="AO34" s="7">
        <v>1160</v>
      </c>
      <c r="AP34" s="7">
        <v>260</v>
      </c>
      <c r="AQ34" s="93">
        <f>'4-1м(оренда)'!AV34</f>
        <v>878</v>
      </c>
      <c r="AR34" s="3" t="s">
        <v>10</v>
      </c>
      <c r="AS34" s="6"/>
      <c r="AT34" s="3" t="s">
        <v>10</v>
      </c>
      <c r="AU34" s="5">
        <f>'4-1м(оренда)'!AZ34</f>
        <v>833</v>
      </c>
      <c r="AV34" s="5">
        <f>'4-1м(оренда)'!BA34</f>
        <v>0</v>
      </c>
      <c r="AW34" s="86">
        <f>'оренда#кв'!U28</f>
        <v>0</v>
      </c>
      <c r="AX34" s="86">
        <f>'оренда#кв'!V28</f>
        <v>0</v>
      </c>
      <c r="AY34" s="67"/>
      <c r="BA34" s="10" t="s">
        <v>37</v>
      </c>
      <c r="BB34" s="7">
        <v>1160</v>
      </c>
      <c r="BC34" s="7">
        <v>260</v>
      </c>
      <c r="BD34" s="93">
        <f>'4-1м(оренда)'!AK34</f>
        <v>22</v>
      </c>
      <c r="BE34" s="3" t="s">
        <v>10</v>
      </c>
      <c r="BF34" s="6"/>
      <c r="BG34" s="3" t="s">
        <v>10</v>
      </c>
      <c r="BH34" s="5">
        <f>'4-1м(оренда)'!AO34</f>
        <v>22</v>
      </c>
      <c r="BI34" s="5">
        <f>'4-1м(оренда)'!AP34</f>
        <v>0</v>
      </c>
      <c r="BJ34" s="86">
        <f>'оренда#кв'!X28</f>
        <v>0</v>
      </c>
      <c r="BK34" s="86">
        <f>'оренда#кв'!Y28</f>
        <v>0</v>
      </c>
      <c r="BL34" s="67"/>
    </row>
    <row r="35" spans="1:64" ht="13.5">
      <c r="A35" s="10" t="s">
        <v>38</v>
      </c>
      <c r="B35" s="4">
        <v>1161</v>
      </c>
      <c r="C35" s="4">
        <v>270</v>
      </c>
      <c r="D35" s="93">
        <f>'4-1м(оренда)'!D35</f>
        <v>21897</v>
      </c>
      <c r="E35" s="3" t="s">
        <v>10</v>
      </c>
      <c r="F35" s="6"/>
      <c r="G35" s="3" t="s">
        <v>10</v>
      </c>
      <c r="H35" s="5">
        <f>'4-1м(оренда)'!H35</f>
        <v>2657</v>
      </c>
      <c r="I35" s="5">
        <f>'4-1м(оренда)'!I35</f>
        <v>1200</v>
      </c>
      <c r="J35" s="86">
        <f>'оренда#кв'!AA29</f>
        <v>2300</v>
      </c>
      <c r="K35" s="86">
        <f>'оренда#кв'!AB29</f>
        <v>1200</v>
      </c>
      <c r="L35" s="67"/>
      <c r="N35" s="10" t="s">
        <v>38</v>
      </c>
      <c r="O35" s="4">
        <v>1161</v>
      </c>
      <c r="P35" s="4">
        <v>270</v>
      </c>
      <c r="Q35" s="93">
        <f>'4-1м(оренда)'!Z35</f>
        <v>3797</v>
      </c>
      <c r="R35" s="3" t="s">
        <v>10</v>
      </c>
      <c r="S35" s="6"/>
      <c r="T35" s="3" t="s">
        <v>10</v>
      </c>
      <c r="U35" s="5">
        <f>'4-1м(оренда)'!AD35</f>
        <v>2300</v>
      </c>
      <c r="V35" s="5">
        <f>'4-1м(оренда)'!AE35</f>
        <v>1200</v>
      </c>
      <c r="W35" s="86">
        <f>'оренда#кв'!O29</f>
        <v>2300</v>
      </c>
      <c r="X35" s="86">
        <f>'оренда#кв'!P29</f>
        <v>1200</v>
      </c>
      <c r="Y35" s="67"/>
      <c r="AA35" s="10" t="s">
        <v>38</v>
      </c>
      <c r="AB35" s="4">
        <v>1161</v>
      </c>
      <c r="AC35" s="4">
        <v>270</v>
      </c>
      <c r="AD35" s="93">
        <f>'4-1м(оренда)'!O35</f>
        <v>17700</v>
      </c>
      <c r="AE35" s="3" t="s">
        <v>10</v>
      </c>
      <c r="AF35" s="6"/>
      <c r="AG35" s="3" t="s">
        <v>10</v>
      </c>
      <c r="AH35" s="5">
        <f>'4-1м(оренда)'!S35</f>
        <v>0</v>
      </c>
      <c r="AI35" s="5">
        <f>'4-1м(оренда)'!T35</f>
        <v>0</v>
      </c>
      <c r="AJ35" s="86">
        <f>'оренда#кв'!R29</f>
        <v>0</v>
      </c>
      <c r="AK35" s="86">
        <f>'оренда#кв'!S29</f>
        <v>0</v>
      </c>
      <c r="AL35" s="67"/>
      <c r="AN35" s="10" t="s">
        <v>38</v>
      </c>
      <c r="AO35" s="4">
        <v>1161</v>
      </c>
      <c r="AP35" s="4">
        <v>270</v>
      </c>
      <c r="AQ35" s="93">
        <f>'4-1м(оренда)'!AV35</f>
        <v>400</v>
      </c>
      <c r="AR35" s="3" t="s">
        <v>10</v>
      </c>
      <c r="AS35" s="6"/>
      <c r="AT35" s="3" t="s">
        <v>10</v>
      </c>
      <c r="AU35" s="5">
        <f>'4-1м(оренда)'!AZ35</f>
        <v>357</v>
      </c>
      <c r="AV35" s="5">
        <f>'4-1м(оренда)'!BA35</f>
        <v>0</v>
      </c>
      <c r="AW35" s="86">
        <f>'оренда#кв'!U29</f>
        <v>0</v>
      </c>
      <c r="AX35" s="86">
        <f>'оренда#кв'!V29</f>
        <v>0</v>
      </c>
      <c r="AY35" s="67"/>
      <c r="BA35" s="10" t="s">
        <v>38</v>
      </c>
      <c r="BB35" s="4">
        <v>1161</v>
      </c>
      <c r="BC35" s="4">
        <v>270</v>
      </c>
      <c r="BD35" s="93">
        <f>'4-1м(оренда)'!AK35</f>
        <v>0</v>
      </c>
      <c r="BE35" s="3" t="s">
        <v>10</v>
      </c>
      <c r="BF35" s="6"/>
      <c r="BG35" s="3" t="s">
        <v>10</v>
      </c>
      <c r="BH35" s="5">
        <f>'4-1м(оренда)'!AO35</f>
        <v>0</v>
      </c>
      <c r="BI35" s="5">
        <f>'4-1м(оренда)'!AP35</f>
        <v>0</v>
      </c>
      <c r="BJ35" s="86">
        <f>'оренда#кв'!X29</f>
        <v>0</v>
      </c>
      <c r="BK35" s="86">
        <f>'оренда#кв'!Y29</f>
        <v>0</v>
      </c>
      <c r="BL35" s="67"/>
    </row>
    <row r="36" spans="1:64" ht="13.5">
      <c r="A36" s="10" t="s">
        <v>39</v>
      </c>
      <c r="B36" s="4">
        <v>1162</v>
      </c>
      <c r="C36" s="4">
        <v>280</v>
      </c>
      <c r="D36" s="93">
        <f>'4-1м(оренда)'!D36</f>
        <v>10758</v>
      </c>
      <c r="E36" s="3" t="s">
        <v>10</v>
      </c>
      <c r="F36" s="6"/>
      <c r="G36" s="3" t="s">
        <v>10</v>
      </c>
      <c r="H36" s="5">
        <f>'4-1м(оренда)'!H36</f>
        <v>3326</v>
      </c>
      <c r="I36" s="5">
        <f>'4-1м(оренда)'!I36</f>
        <v>558</v>
      </c>
      <c r="J36" s="86">
        <f>'оренда#кв'!AA30</f>
        <v>3326</v>
      </c>
      <c r="K36" s="86">
        <f>'оренда#кв'!AB30</f>
        <v>558</v>
      </c>
      <c r="L36" s="67"/>
      <c r="N36" s="10" t="s">
        <v>39</v>
      </c>
      <c r="O36" s="4">
        <v>1162</v>
      </c>
      <c r="P36" s="4">
        <v>280</v>
      </c>
      <c r="Q36" s="93">
        <f>'4-1м(оренда)'!Z36</f>
        <v>10658</v>
      </c>
      <c r="R36" s="3" t="s">
        <v>10</v>
      </c>
      <c r="S36" s="6"/>
      <c r="T36" s="3" t="s">
        <v>10</v>
      </c>
      <c r="U36" s="5">
        <f>'4-1м(оренда)'!AD36</f>
        <v>3326</v>
      </c>
      <c r="V36" s="5">
        <f>'4-1м(оренда)'!AE36</f>
        <v>558</v>
      </c>
      <c r="W36" s="86">
        <f>'оренда#кв'!O30</f>
        <v>3326</v>
      </c>
      <c r="X36" s="86">
        <f>'оренда#кв'!P30</f>
        <v>558</v>
      </c>
      <c r="Y36" s="67"/>
      <c r="AA36" s="10" t="s">
        <v>39</v>
      </c>
      <c r="AB36" s="4">
        <v>1162</v>
      </c>
      <c r="AC36" s="4">
        <v>280</v>
      </c>
      <c r="AD36" s="93">
        <f>'4-1м(оренда)'!O36</f>
        <v>100</v>
      </c>
      <c r="AE36" s="3" t="s">
        <v>10</v>
      </c>
      <c r="AF36" s="6"/>
      <c r="AG36" s="3" t="s">
        <v>10</v>
      </c>
      <c r="AH36" s="5">
        <f>'4-1м(оренда)'!S36</f>
        <v>0</v>
      </c>
      <c r="AI36" s="5">
        <f>'4-1м(оренда)'!T36</f>
        <v>0</v>
      </c>
      <c r="AJ36" s="86">
        <f>'оренда#кв'!R30</f>
        <v>0</v>
      </c>
      <c r="AK36" s="86">
        <f>'оренда#кв'!S30</f>
        <v>0</v>
      </c>
      <c r="AL36" s="67"/>
      <c r="AN36" s="10" t="s">
        <v>39</v>
      </c>
      <c r="AO36" s="4">
        <v>1162</v>
      </c>
      <c r="AP36" s="4">
        <v>280</v>
      </c>
      <c r="AQ36" s="93">
        <f>'4-1м(оренда)'!AV36</f>
        <v>0</v>
      </c>
      <c r="AR36" s="3" t="s">
        <v>10</v>
      </c>
      <c r="AS36" s="6"/>
      <c r="AT36" s="3" t="s">
        <v>10</v>
      </c>
      <c r="AU36" s="5">
        <f>'4-1м(оренда)'!AZ36</f>
        <v>0</v>
      </c>
      <c r="AV36" s="5">
        <f>'4-1м(оренда)'!BA36</f>
        <v>0</v>
      </c>
      <c r="AW36" s="86">
        <f>'оренда#кв'!U30</f>
        <v>0</v>
      </c>
      <c r="AX36" s="86">
        <f>'оренда#кв'!V30</f>
        <v>0</v>
      </c>
      <c r="AY36" s="67"/>
      <c r="BA36" s="10" t="s">
        <v>39</v>
      </c>
      <c r="BB36" s="4">
        <v>1162</v>
      </c>
      <c r="BC36" s="4">
        <v>280</v>
      </c>
      <c r="BD36" s="93">
        <f>'4-1м(оренда)'!AK36</f>
        <v>0</v>
      </c>
      <c r="BE36" s="3" t="s">
        <v>10</v>
      </c>
      <c r="BF36" s="6"/>
      <c r="BG36" s="3" t="s">
        <v>10</v>
      </c>
      <c r="BH36" s="5">
        <f>'4-1м(оренда)'!AO36</f>
        <v>0</v>
      </c>
      <c r="BI36" s="5">
        <f>'4-1м(оренда)'!AP36</f>
        <v>0</v>
      </c>
      <c r="BJ36" s="86">
        <f>'оренда#кв'!X30</f>
        <v>0</v>
      </c>
      <c r="BK36" s="86">
        <f>'оренда#кв'!Y30</f>
        <v>0</v>
      </c>
      <c r="BL36" s="67"/>
    </row>
    <row r="37" spans="1:64" ht="13.5">
      <c r="A37" s="10" t="s">
        <v>40</v>
      </c>
      <c r="B37" s="4">
        <v>1163</v>
      </c>
      <c r="C37" s="4">
        <v>290</v>
      </c>
      <c r="D37" s="93">
        <f>'4-1м(оренда)'!D37</f>
        <v>28365</v>
      </c>
      <c r="E37" s="3" t="s">
        <v>10</v>
      </c>
      <c r="F37" s="6"/>
      <c r="G37" s="3" t="s">
        <v>10</v>
      </c>
      <c r="H37" s="5">
        <f>'4-1м(оренда)'!H37</f>
        <v>12670</v>
      </c>
      <c r="I37" s="5">
        <f>'4-1м(оренда)'!I37</f>
        <v>3865</v>
      </c>
      <c r="J37" s="86">
        <f>'оренда#кв'!AA31</f>
        <v>10926</v>
      </c>
      <c r="K37" s="86">
        <f>'оренда#кв'!AB31</f>
        <v>3865</v>
      </c>
      <c r="L37" s="67"/>
      <c r="N37" s="10" t="s">
        <v>40</v>
      </c>
      <c r="O37" s="4">
        <v>1163</v>
      </c>
      <c r="P37" s="4">
        <v>290</v>
      </c>
      <c r="Q37" s="93">
        <f>'4-1м(оренда)'!Z37</f>
        <v>27215</v>
      </c>
      <c r="R37" s="3" t="s">
        <v>10</v>
      </c>
      <c r="S37" s="6"/>
      <c r="T37" s="3" t="s">
        <v>10</v>
      </c>
      <c r="U37" s="5">
        <f>'4-1м(оренда)'!AD37</f>
        <v>11547</v>
      </c>
      <c r="V37" s="5">
        <f>'4-1м(оренда)'!AE37</f>
        <v>3865</v>
      </c>
      <c r="W37" s="86">
        <f>'оренда#кв'!O31</f>
        <v>10926</v>
      </c>
      <c r="X37" s="86">
        <f>'оренда#кв'!P31</f>
        <v>3865</v>
      </c>
      <c r="Y37" s="67"/>
      <c r="AA37" s="10" t="s">
        <v>40</v>
      </c>
      <c r="AB37" s="4">
        <v>1163</v>
      </c>
      <c r="AC37" s="4">
        <v>290</v>
      </c>
      <c r="AD37" s="93">
        <f>'4-1м(оренда)'!O37</f>
        <v>900</v>
      </c>
      <c r="AE37" s="3" t="s">
        <v>10</v>
      </c>
      <c r="AF37" s="6"/>
      <c r="AG37" s="3" t="s">
        <v>10</v>
      </c>
      <c r="AH37" s="5">
        <f>'4-1м(оренда)'!S37</f>
        <v>875</v>
      </c>
      <c r="AI37" s="5">
        <f>'4-1м(оренда)'!T37</f>
        <v>0</v>
      </c>
      <c r="AJ37" s="86">
        <f>'оренда#кв'!R31</f>
        <v>0</v>
      </c>
      <c r="AK37" s="86">
        <f>'оренда#кв'!S31</f>
        <v>0</v>
      </c>
      <c r="AL37" s="67"/>
      <c r="AN37" s="10" t="s">
        <v>40</v>
      </c>
      <c r="AO37" s="4">
        <v>1163</v>
      </c>
      <c r="AP37" s="4">
        <v>290</v>
      </c>
      <c r="AQ37" s="93">
        <f>'4-1м(оренда)'!AV37</f>
        <v>250</v>
      </c>
      <c r="AR37" s="3" t="s">
        <v>10</v>
      </c>
      <c r="AS37" s="6"/>
      <c r="AT37" s="3" t="s">
        <v>10</v>
      </c>
      <c r="AU37" s="5">
        <f>'4-1м(оренда)'!AZ37</f>
        <v>248</v>
      </c>
      <c r="AV37" s="5">
        <f>'4-1м(оренда)'!BA37</f>
        <v>0</v>
      </c>
      <c r="AW37" s="86">
        <f>'оренда#кв'!U31</f>
        <v>0</v>
      </c>
      <c r="AX37" s="86">
        <f>'оренда#кв'!V31</f>
        <v>0</v>
      </c>
      <c r="AY37" s="67"/>
      <c r="BA37" s="10" t="s">
        <v>40</v>
      </c>
      <c r="BB37" s="4">
        <v>1163</v>
      </c>
      <c r="BC37" s="4">
        <v>290</v>
      </c>
      <c r="BD37" s="93">
        <f>'4-1м(оренда)'!AK37</f>
        <v>0</v>
      </c>
      <c r="BE37" s="3" t="s">
        <v>10</v>
      </c>
      <c r="BF37" s="6"/>
      <c r="BG37" s="3" t="s">
        <v>10</v>
      </c>
      <c r="BH37" s="5">
        <f>'4-1м(оренда)'!AO37</f>
        <v>0</v>
      </c>
      <c r="BI37" s="5">
        <f>'4-1м(оренда)'!AP37</f>
        <v>0</v>
      </c>
      <c r="BJ37" s="86">
        <f>'оренда#кв'!X31</f>
        <v>0</v>
      </c>
      <c r="BK37" s="86">
        <f>'оренда#кв'!Y31</f>
        <v>0</v>
      </c>
      <c r="BL37" s="67"/>
    </row>
    <row r="38" spans="1:64" ht="13.5">
      <c r="A38" s="10" t="s">
        <v>41</v>
      </c>
      <c r="B38" s="4">
        <v>1164</v>
      </c>
      <c r="C38" s="4">
        <v>300</v>
      </c>
      <c r="D38" s="93">
        <f>'4-1м(оренда)'!D38</f>
        <v>600</v>
      </c>
      <c r="E38" s="3" t="s">
        <v>10</v>
      </c>
      <c r="F38" s="6"/>
      <c r="G38" s="3" t="s">
        <v>10</v>
      </c>
      <c r="H38" s="5">
        <f>'4-1м(оренда)'!H38</f>
        <v>600</v>
      </c>
      <c r="I38" s="5">
        <f>'4-1м(оренда)'!I38</f>
        <v>0</v>
      </c>
      <c r="J38" s="86">
        <f>'оренда#кв'!AA32</f>
        <v>600</v>
      </c>
      <c r="K38" s="86">
        <f>'оренда#кв'!AB32</f>
        <v>0</v>
      </c>
      <c r="L38" s="67"/>
      <c r="N38" s="10" t="s">
        <v>41</v>
      </c>
      <c r="O38" s="4">
        <v>1164</v>
      </c>
      <c r="P38" s="4">
        <v>300</v>
      </c>
      <c r="Q38" s="93">
        <f>'4-1м(оренда)'!Z38</f>
        <v>600</v>
      </c>
      <c r="R38" s="3" t="s">
        <v>10</v>
      </c>
      <c r="S38" s="6"/>
      <c r="T38" s="3" t="s">
        <v>10</v>
      </c>
      <c r="U38" s="5">
        <f>'4-1м(оренда)'!AD38</f>
        <v>600</v>
      </c>
      <c r="V38" s="5">
        <f>'4-1м(оренда)'!AE38</f>
        <v>0</v>
      </c>
      <c r="W38" s="86">
        <f>'оренда#кв'!O32</f>
        <v>600</v>
      </c>
      <c r="X38" s="86">
        <f>'оренда#кв'!P32</f>
        <v>0</v>
      </c>
      <c r="Y38" s="67"/>
      <c r="AA38" s="10" t="s">
        <v>41</v>
      </c>
      <c r="AB38" s="4">
        <v>1164</v>
      </c>
      <c r="AC38" s="4">
        <v>300</v>
      </c>
      <c r="AD38" s="93">
        <f>'4-1м(оренда)'!O38</f>
        <v>0</v>
      </c>
      <c r="AE38" s="3" t="s">
        <v>10</v>
      </c>
      <c r="AF38" s="6"/>
      <c r="AG38" s="3" t="s">
        <v>10</v>
      </c>
      <c r="AH38" s="5">
        <f>'4-1м(оренда)'!S38</f>
        <v>0</v>
      </c>
      <c r="AI38" s="5">
        <f>'4-1м(оренда)'!T38</f>
        <v>0</v>
      </c>
      <c r="AJ38" s="86">
        <f>'оренда#кв'!R32</f>
        <v>0</v>
      </c>
      <c r="AK38" s="86">
        <f>'оренда#кв'!S32</f>
        <v>0</v>
      </c>
      <c r="AL38" s="67"/>
      <c r="AN38" s="10" t="s">
        <v>41</v>
      </c>
      <c r="AO38" s="4">
        <v>1164</v>
      </c>
      <c r="AP38" s="4">
        <v>300</v>
      </c>
      <c r="AQ38" s="93">
        <f>'4-1м(оренда)'!AV38</f>
        <v>0</v>
      </c>
      <c r="AR38" s="3" t="s">
        <v>10</v>
      </c>
      <c r="AS38" s="6"/>
      <c r="AT38" s="3" t="s">
        <v>10</v>
      </c>
      <c r="AU38" s="5">
        <f>'4-1м(оренда)'!AZ38</f>
        <v>0</v>
      </c>
      <c r="AV38" s="5">
        <f>'4-1м(оренда)'!BA38</f>
        <v>0</v>
      </c>
      <c r="AW38" s="86">
        <f>'оренда#кв'!U32</f>
        <v>0</v>
      </c>
      <c r="AX38" s="86">
        <f>'оренда#кв'!V32</f>
        <v>0</v>
      </c>
      <c r="AY38" s="67"/>
      <c r="BA38" s="10" t="s">
        <v>41</v>
      </c>
      <c r="BB38" s="4">
        <v>1164</v>
      </c>
      <c r="BC38" s="4">
        <v>300</v>
      </c>
      <c r="BD38" s="93">
        <f>'4-1м(оренда)'!AK38</f>
        <v>0</v>
      </c>
      <c r="BE38" s="3" t="s">
        <v>10</v>
      </c>
      <c r="BF38" s="6"/>
      <c r="BG38" s="3" t="s">
        <v>10</v>
      </c>
      <c r="BH38" s="5">
        <f>'4-1м(оренда)'!AO38</f>
        <v>0</v>
      </c>
      <c r="BI38" s="5">
        <f>'4-1м(оренда)'!AP38</f>
        <v>0</v>
      </c>
      <c r="BJ38" s="86">
        <f>'оренда#кв'!X32</f>
        <v>0</v>
      </c>
      <c r="BK38" s="86">
        <f>'оренда#кв'!Y32</f>
        <v>0</v>
      </c>
      <c r="BL38" s="67"/>
    </row>
    <row r="39" spans="1:64" ht="13.5">
      <c r="A39" s="10" t="s">
        <v>42</v>
      </c>
      <c r="B39" s="4">
        <v>1165</v>
      </c>
      <c r="C39" s="4">
        <v>310</v>
      </c>
      <c r="D39" s="93">
        <f>'4-1м(оренда)'!D39</f>
        <v>2430</v>
      </c>
      <c r="E39" s="3" t="s">
        <v>10</v>
      </c>
      <c r="F39" s="6"/>
      <c r="G39" s="3" t="s">
        <v>10</v>
      </c>
      <c r="H39" s="5">
        <f>'4-1м(оренда)'!H39</f>
        <v>2384</v>
      </c>
      <c r="I39" s="5">
        <f>'4-1м(оренда)'!I39</f>
        <v>780</v>
      </c>
      <c r="J39" s="86">
        <f>'оренда#кв'!AA33</f>
        <v>780</v>
      </c>
      <c r="K39" s="86">
        <f>'оренда#кв'!AB33</f>
        <v>780</v>
      </c>
      <c r="L39" s="67"/>
      <c r="N39" s="10" t="s">
        <v>42</v>
      </c>
      <c r="O39" s="4">
        <v>1165</v>
      </c>
      <c r="P39" s="4">
        <v>310</v>
      </c>
      <c r="Q39" s="93">
        <f>'4-1м(оренда)'!Z39</f>
        <v>880</v>
      </c>
      <c r="R39" s="3" t="s">
        <v>10</v>
      </c>
      <c r="S39" s="6"/>
      <c r="T39" s="3" t="s">
        <v>10</v>
      </c>
      <c r="U39" s="5">
        <f>'4-1м(оренда)'!AD39</f>
        <v>852</v>
      </c>
      <c r="V39" s="5">
        <f>'4-1м(оренда)'!AE39</f>
        <v>780</v>
      </c>
      <c r="W39" s="86">
        <f>'оренда#кв'!O33</f>
        <v>780</v>
      </c>
      <c r="X39" s="86">
        <f>'оренда#кв'!P33</f>
        <v>780</v>
      </c>
      <c r="Y39" s="67"/>
      <c r="AA39" s="10" t="s">
        <v>42</v>
      </c>
      <c r="AB39" s="4">
        <v>1165</v>
      </c>
      <c r="AC39" s="4">
        <v>310</v>
      </c>
      <c r="AD39" s="93">
        <f>'4-1м(оренда)'!O39</f>
        <v>1300</v>
      </c>
      <c r="AE39" s="3" t="s">
        <v>10</v>
      </c>
      <c r="AF39" s="6"/>
      <c r="AG39" s="3" t="s">
        <v>10</v>
      </c>
      <c r="AH39" s="5">
        <f>'4-1м(оренда)'!S39</f>
        <v>1282</v>
      </c>
      <c r="AI39" s="5">
        <f>'4-1м(оренда)'!T39</f>
        <v>0</v>
      </c>
      <c r="AJ39" s="86">
        <f>'оренда#кв'!R33</f>
        <v>0</v>
      </c>
      <c r="AK39" s="86">
        <f>'оренда#кв'!S33</f>
        <v>0</v>
      </c>
      <c r="AL39" s="67"/>
      <c r="AN39" s="10" t="s">
        <v>42</v>
      </c>
      <c r="AO39" s="4">
        <v>1165</v>
      </c>
      <c r="AP39" s="4">
        <v>310</v>
      </c>
      <c r="AQ39" s="93">
        <f>'4-1м(оренда)'!AV39</f>
        <v>228</v>
      </c>
      <c r="AR39" s="3" t="s">
        <v>10</v>
      </c>
      <c r="AS39" s="6"/>
      <c r="AT39" s="3" t="s">
        <v>10</v>
      </c>
      <c r="AU39" s="5">
        <f>'4-1м(оренда)'!AZ39</f>
        <v>228</v>
      </c>
      <c r="AV39" s="5">
        <f>'4-1м(оренда)'!BA39</f>
        <v>0</v>
      </c>
      <c r="AW39" s="86">
        <f>'оренда#кв'!U33</f>
        <v>0</v>
      </c>
      <c r="AX39" s="86">
        <f>'оренда#кв'!V33</f>
        <v>0</v>
      </c>
      <c r="AY39" s="67"/>
      <c r="BA39" s="10" t="s">
        <v>42</v>
      </c>
      <c r="BB39" s="4">
        <v>1165</v>
      </c>
      <c r="BC39" s="4">
        <v>310</v>
      </c>
      <c r="BD39" s="93">
        <f>'4-1м(оренда)'!AK39</f>
        <v>22</v>
      </c>
      <c r="BE39" s="3" t="s">
        <v>10</v>
      </c>
      <c r="BF39" s="6"/>
      <c r="BG39" s="3" t="s">
        <v>10</v>
      </c>
      <c r="BH39" s="5">
        <f>'4-1м(оренда)'!AO39</f>
        <v>22</v>
      </c>
      <c r="BI39" s="5">
        <f>'4-1м(оренда)'!AP39</f>
        <v>0</v>
      </c>
      <c r="BJ39" s="86">
        <f>'оренда#кв'!X33</f>
        <v>0</v>
      </c>
      <c r="BK39" s="86">
        <f>'оренда#кв'!Y33</f>
        <v>0</v>
      </c>
      <c r="BL39" s="67"/>
    </row>
    <row r="40" spans="1:64" ht="13.5">
      <c r="A40" s="10" t="s">
        <v>43</v>
      </c>
      <c r="B40" s="4">
        <v>1170</v>
      </c>
      <c r="C40" s="4">
        <v>320</v>
      </c>
      <c r="D40" s="93">
        <f>'4-1м(оренда)'!D40</f>
        <v>900</v>
      </c>
      <c r="E40" s="3" t="s">
        <v>10</v>
      </c>
      <c r="F40" s="6"/>
      <c r="G40" s="3" t="s">
        <v>10</v>
      </c>
      <c r="H40" s="5">
        <f>'4-1м(оренда)'!H40</f>
        <v>700</v>
      </c>
      <c r="I40" s="5">
        <f>'4-1м(оренда)'!I40</f>
        <v>0</v>
      </c>
      <c r="J40" s="86">
        <f>'оренда#кв'!AA34</f>
        <v>700</v>
      </c>
      <c r="K40" s="86">
        <f>'оренда#кв'!AB34</f>
        <v>0</v>
      </c>
      <c r="L40" s="67"/>
      <c r="N40" s="10" t="s">
        <v>43</v>
      </c>
      <c r="O40" s="4">
        <v>1170</v>
      </c>
      <c r="P40" s="4">
        <v>320</v>
      </c>
      <c r="Q40" s="93">
        <f>'4-1м(оренда)'!Z40</f>
        <v>200</v>
      </c>
      <c r="R40" s="3" t="s">
        <v>10</v>
      </c>
      <c r="S40" s="6"/>
      <c r="T40" s="3" t="s">
        <v>10</v>
      </c>
      <c r="U40" s="5">
        <f>'4-1м(оренда)'!AD40</f>
        <v>0</v>
      </c>
      <c r="V40" s="5">
        <f>'4-1м(оренда)'!AE40</f>
        <v>0</v>
      </c>
      <c r="W40" s="86">
        <f>'оренда#кв'!O34</f>
        <v>0</v>
      </c>
      <c r="X40" s="86">
        <f>'оренда#кв'!P34</f>
        <v>0</v>
      </c>
      <c r="Y40" s="67"/>
      <c r="AA40" s="10" t="s">
        <v>43</v>
      </c>
      <c r="AB40" s="4">
        <v>1170</v>
      </c>
      <c r="AC40" s="4">
        <v>320</v>
      </c>
      <c r="AD40" s="93">
        <f>'4-1м(оренда)'!O40</f>
        <v>700</v>
      </c>
      <c r="AE40" s="3" t="s">
        <v>10</v>
      </c>
      <c r="AF40" s="6"/>
      <c r="AG40" s="3" t="s">
        <v>10</v>
      </c>
      <c r="AH40" s="5">
        <f>'4-1м(оренда)'!S40</f>
        <v>700</v>
      </c>
      <c r="AI40" s="5">
        <f>'4-1м(оренда)'!T40</f>
        <v>0</v>
      </c>
      <c r="AJ40" s="86">
        <f>'оренда#кв'!R34</f>
        <v>700</v>
      </c>
      <c r="AK40" s="86">
        <f>'оренда#кв'!S34</f>
        <v>0</v>
      </c>
      <c r="AL40" s="67"/>
      <c r="AN40" s="10" t="s">
        <v>43</v>
      </c>
      <c r="AO40" s="4">
        <v>1170</v>
      </c>
      <c r="AP40" s="4">
        <v>320</v>
      </c>
      <c r="AQ40" s="93">
        <f>'4-1м(оренда)'!AV40</f>
        <v>0</v>
      </c>
      <c r="AR40" s="3" t="s">
        <v>10</v>
      </c>
      <c r="AS40" s="6"/>
      <c r="AT40" s="3" t="s">
        <v>10</v>
      </c>
      <c r="AU40" s="5">
        <f>'4-1м(оренда)'!AZ40</f>
        <v>0</v>
      </c>
      <c r="AV40" s="5">
        <f>'4-1м(оренда)'!BA40</f>
        <v>0</v>
      </c>
      <c r="AW40" s="86">
        <f>'оренда#кв'!U34</f>
        <v>0</v>
      </c>
      <c r="AX40" s="86">
        <f>'оренда#кв'!V34</f>
        <v>0</v>
      </c>
      <c r="AY40" s="67"/>
      <c r="BA40" s="10" t="s">
        <v>43</v>
      </c>
      <c r="BB40" s="4">
        <v>1170</v>
      </c>
      <c r="BC40" s="4">
        <v>320</v>
      </c>
      <c r="BD40" s="93">
        <f>'4-1м(оренда)'!AK40</f>
        <v>0</v>
      </c>
      <c r="BE40" s="3" t="s">
        <v>10</v>
      </c>
      <c r="BF40" s="6"/>
      <c r="BG40" s="3" t="s">
        <v>10</v>
      </c>
      <c r="BH40" s="5">
        <f>'4-1м(оренда)'!AO40</f>
        <v>0</v>
      </c>
      <c r="BI40" s="5">
        <f>'4-1м(оренда)'!AP40</f>
        <v>0</v>
      </c>
      <c r="BJ40" s="86">
        <f>'оренда#кв'!X34</f>
        <v>0</v>
      </c>
      <c r="BK40" s="86">
        <f>'оренда#кв'!Y34</f>
        <v>0</v>
      </c>
      <c r="BL40" s="67"/>
    </row>
    <row r="41" spans="1:64" ht="13.5">
      <c r="A41" s="10" t="s">
        <v>44</v>
      </c>
      <c r="B41" s="4">
        <v>1200</v>
      </c>
      <c r="C41" s="4">
        <v>330</v>
      </c>
      <c r="D41" s="93">
        <f>'4-1м(оренда)'!D41</f>
        <v>0</v>
      </c>
      <c r="E41" s="3" t="s">
        <v>10</v>
      </c>
      <c r="F41" s="6"/>
      <c r="G41" s="3" t="s">
        <v>10</v>
      </c>
      <c r="H41" s="5">
        <f>'4-1м(оренда)'!H41</f>
        <v>0</v>
      </c>
      <c r="I41" s="5">
        <f>'4-1м(оренда)'!I41</f>
        <v>0</v>
      </c>
      <c r="J41" s="86">
        <f>'оренда#кв'!AA35</f>
        <v>0</v>
      </c>
      <c r="K41" s="86">
        <f>'оренда#кв'!AB35</f>
        <v>0</v>
      </c>
      <c r="L41" s="67"/>
      <c r="N41" s="10" t="s">
        <v>44</v>
      </c>
      <c r="O41" s="4">
        <v>1200</v>
      </c>
      <c r="P41" s="4">
        <v>330</v>
      </c>
      <c r="Q41" s="93">
        <f>'4-1м(оренда)'!Z41</f>
        <v>0</v>
      </c>
      <c r="R41" s="3" t="s">
        <v>10</v>
      </c>
      <c r="S41" s="6"/>
      <c r="T41" s="3" t="s">
        <v>10</v>
      </c>
      <c r="U41" s="5">
        <f>'4-1м(оренда)'!AD41</f>
        <v>0</v>
      </c>
      <c r="V41" s="5">
        <f>'4-1м(оренда)'!AE41</f>
        <v>0</v>
      </c>
      <c r="W41" s="86">
        <f>'оренда#кв'!O35</f>
        <v>0</v>
      </c>
      <c r="X41" s="86">
        <f>'оренда#кв'!P35</f>
        <v>0</v>
      </c>
      <c r="Y41" s="67"/>
      <c r="AA41" s="10" t="s">
        <v>44</v>
      </c>
      <c r="AB41" s="4">
        <v>1200</v>
      </c>
      <c r="AC41" s="4">
        <v>330</v>
      </c>
      <c r="AD41" s="93">
        <f>'4-1м(оренда)'!O41</f>
        <v>0</v>
      </c>
      <c r="AE41" s="3" t="s">
        <v>10</v>
      </c>
      <c r="AF41" s="6"/>
      <c r="AG41" s="3" t="s">
        <v>10</v>
      </c>
      <c r="AH41" s="5">
        <f>'4-1м(оренда)'!S41</f>
        <v>0</v>
      </c>
      <c r="AI41" s="5">
        <f>'4-1м(оренда)'!T41</f>
        <v>0</v>
      </c>
      <c r="AJ41" s="86">
        <f>'оренда#кв'!R35</f>
        <v>0</v>
      </c>
      <c r="AK41" s="86">
        <f>'оренда#кв'!S35</f>
        <v>0</v>
      </c>
      <c r="AL41" s="67"/>
      <c r="AN41" s="10" t="s">
        <v>44</v>
      </c>
      <c r="AO41" s="4">
        <v>1200</v>
      </c>
      <c r="AP41" s="4">
        <v>330</v>
      </c>
      <c r="AQ41" s="93">
        <f>'4-1м(оренда)'!AV41</f>
        <v>0</v>
      </c>
      <c r="AR41" s="3" t="s">
        <v>10</v>
      </c>
      <c r="AS41" s="6"/>
      <c r="AT41" s="3" t="s">
        <v>10</v>
      </c>
      <c r="AU41" s="5">
        <f>'4-1м(оренда)'!AZ41</f>
        <v>0</v>
      </c>
      <c r="AV41" s="5">
        <f>'4-1м(оренда)'!BA41</f>
        <v>0</v>
      </c>
      <c r="AW41" s="86">
        <f>'оренда#кв'!U35</f>
        <v>0</v>
      </c>
      <c r="AX41" s="86">
        <f>'оренда#кв'!V35</f>
        <v>0</v>
      </c>
      <c r="AY41" s="67"/>
      <c r="BA41" s="10" t="s">
        <v>44</v>
      </c>
      <c r="BB41" s="4">
        <v>1200</v>
      </c>
      <c r="BC41" s="4">
        <v>330</v>
      </c>
      <c r="BD41" s="93">
        <f>'4-1м(оренда)'!AK41</f>
        <v>0</v>
      </c>
      <c r="BE41" s="3" t="s">
        <v>10</v>
      </c>
      <c r="BF41" s="6"/>
      <c r="BG41" s="3" t="s">
        <v>10</v>
      </c>
      <c r="BH41" s="5">
        <f>'4-1м(оренда)'!AO41</f>
        <v>0</v>
      </c>
      <c r="BI41" s="5">
        <f>'4-1м(оренда)'!AP41</f>
        <v>0</v>
      </c>
      <c r="BJ41" s="86">
        <f>'оренда#кв'!X35</f>
        <v>0</v>
      </c>
      <c r="BK41" s="86">
        <f>'оренда#кв'!Y35</f>
        <v>0</v>
      </c>
      <c r="BL41" s="67"/>
    </row>
    <row r="42" spans="1:64" ht="13.5">
      <c r="A42" s="10" t="s">
        <v>45</v>
      </c>
      <c r="B42" s="7">
        <v>1300</v>
      </c>
      <c r="C42" s="7">
        <v>340</v>
      </c>
      <c r="D42" s="93">
        <f>'4-1м(оренда)'!D42</f>
        <v>0</v>
      </c>
      <c r="E42" s="3" t="s">
        <v>10</v>
      </c>
      <c r="F42" s="6"/>
      <c r="G42" s="3" t="s">
        <v>10</v>
      </c>
      <c r="H42" s="5">
        <f>'4-1м(оренда)'!H42</f>
        <v>0</v>
      </c>
      <c r="I42" s="5">
        <f>'4-1м(оренда)'!I42</f>
        <v>0</v>
      </c>
      <c r="J42" s="86">
        <f>'оренда#кв'!AA36</f>
        <v>0</v>
      </c>
      <c r="K42" s="86">
        <f>'оренда#кв'!AB36</f>
        <v>0</v>
      </c>
      <c r="L42" s="67"/>
      <c r="N42" s="10" t="s">
        <v>45</v>
      </c>
      <c r="O42" s="7">
        <v>1300</v>
      </c>
      <c r="P42" s="7">
        <v>340</v>
      </c>
      <c r="Q42" s="93">
        <f>'4-1м(оренда)'!Z42</f>
        <v>0</v>
      </c>
      <c r="R42" s="3" t="s">
        <v>10</v>
      </c>
      <c r="S42" s="6"/>
      <c r="T42" s="3" t="s">
        <v>10</v>
      </c>
      <c r="U42" s="5">
        <f>'4-1м(оренда)'!AD42</f>
        <v>0</v>
      </c>
      <c r="V42" s="5">
        <f>'4-1м(оренда)'!AE42</f>
        <v>0</v>
      </c>
      <c r="W42" s="86">
        <f>'оренда#кв'!O36</f>
        <v>0</v>
      </c>
      <c r="X42" s="86">
        <f>'оренда#кв'!P36</f>
        <v>0</v>
      </c>
      <c r="Y42" s="67"/>
      <c r="AA42" s="10" t="s">
        <v>45</v>
      </c>
      <c r="AB42" s="7">
        <v>1300</v>
      </c>
      <c r="AC42" s="7">
        <v>340</v>
      </c>
      <c r="AD42" s="93">
        <f>'4-1м(оренда)'!O42</f>
        <v>0</v>
      </c>
      <c r="AE42" s="3" t="s">
        <v>10</v>
      </c>
      <c r="AF42" s="6"/>
      <c r="AG42" s="3" t="s">
        <v>10</v>
      </c>
      <c r="AH42" s="5">
        <f>'4-1м(оренда)'!S42</f>
        <v>0</v>
      </c>
      <c r="AI42" s="5">
        <f>'4-1м(оренда)'!T42</f>
        <v>0</v>
      </c>
      <c r="AJ42" s="86">
        <f>'оренда#кв'!R36</f>
        <v>0</v>
      </c>
      <c r="AK42" s="86">
        <f>'оренда#кв'!S36</f>
        <v>0</v>
      </c>
      <c r="AL42" s="67"/>
      <c r="AN42" s="10" t="s">
        <v>45</v>
      </c>
      <c r="AO42" s="7">
        <v>1300</v>
      </c>
      <c r="AP42" s="7">
        <v>340</v>
      </c>
      <c r="AQ42" s="93">
        <f>'4-1м(оренда)'!AV42</f>
        <v>0</v>
      </c>
      <c r="AR42" s="3" t="s">
        <v>10</v>
      </c>
      <c r="AS42" s="6"/>
      <c r="AT42" s="3" t="s">
        <v>10</v>
      </c>
      <c r="AU42" s="5">
        <f>'4-1м(оренда)'!AZ42</f>
        <v>0</v>
      </c>
      <c r="AV42" s="5">
        <f>'4-1м(оренда)'!BA42</f>
        <v>0</v>
      </c>
      <c r="AW42" s="86">
        <f>'оренда#кв'!U36</f>
        <v>0</v>
      </c>
      <c r="AX42" s="86">
        <f>'оренда#кв'!V36</f>
        <v>0</v>
      </c>
      <c r="AY42" s="67"/>
      <c r="BA42" s="10" t="s">
        <v>45</v>
      </c>
      <c r="BB42" s="7">
        <v>1300</v>
      </c>
      <c r="BC42" s="7">
        <v>340</v>
      </c>
      <c r="BD42" s="93">
        <f>'4-1м(оренда)'!AK42</f>
        <v>0</v>
      </c>
      <c r="BE42" s="3" t="s">
        <v>10</v>
      </c>
      <c r="BF42" s="6"/>
      <c r="BG42" s="3" t="s">
        <v>10</v>
      </c>
      <c r="BH42" s="5">
        <f>'4-1м(оренда)'!AO42</f>
        <v>0</v>
      </c>
      <c r="BI42" s="5">
        <f>'4-1м(оренда)'!AP42</f>
        <v>0</v>
      </c>
      <c r="BJ42" s="86">
        <f>'оренда#кв'!X36</f>
        <v>0</v>
      </c>
      <c r="BK42" s="86">
        <f>'оренда#кв'!Y36</f>
        <v>0</v>
      </c>
      <c r="BL42" s="67"/>
    </row>
    <row r="43" spans="1:64" ht="25.5">
      <c r="A43" s="11" t="s">
        <v>46</v>
      </c>
      <c r="B43" s="4">
        <v>1310</v>
      </c>
      <c r="C43" s="4">
        <v>350</v>
      </c>
      <c r="D43" s="93">
        <f>'4-1м(оренда)'!D43</f>
        <v>0</v>
      </c>
      <c r="E43" s="3" t="s">
        <v>10</v>
      </c>
      <c r="F43" s="6"/>
      <c r="G43" s="3" t="s">
        <v>10</v>
      </c>
      <c r="H43" s="5">
        <f>'4-1м(оренда)'!H43</f>
        <v>0</v>
      </c>
      <c r="I43" s="5">
        <f>'4-1м(оренда)'!I43</f>
        <v>0</v>
      </c>
      <c r="J43" s="86">
        <f>'оренда#кв'!AA37</f>
        <v>0</v>
      </c>
      <c r="K43" s="86">
        <f>'оренда#кв'!AB37</f>
        <v>0</v>
      </c>
      <c r="L43" s="67"/>
      <c r="N43" s="11" t="s">
        <v>46</v>
      </c>
      <c r="O43" s="4">
        <v>1310</v>
      </c>
      <c r="P43" s="4">
        <v>350</v>
      </c>
      <c r="Q43" s="93">
        <f>'4-1м(оренда)'!Z43</f>
        <v>0</v>
      </c>
      <c r="R43" s="3" t="s">
        <v>10</v>
      </c>
      <c r="S43" s="6"/>
      <c r="T43" s="3" t="s">
        <v>10</v>
      </c>
      <c r="U43" s="5">
        <f>'4-1м(оренда)'!AD43</f>
        <v>0</v>
      </c>
      <c r="V43" s="5">
        <f>'4-1м(оренда)'!AE43</f>
        <v>0</v>
      </c>
      <c r="W43" s="86">
        <f>'оренда#кв'!O37</f>
        <v>0</v>
      </c>
      <c r="X43" s="86">
        <f>'оренда#кв'!P37</f>
        <v>0</v>
      </c>
      <c r="Y43" s="67"/>
      <c r="AA43" s="11" t="s">
        <v>46</v>
      </c>
      <c r="AB43" s="4">
        <v>1310</v>
      </c>
      <c r="AC43" s="4">
        <v>350</v>
      </c>
      <c r="AD43" s="93">
        <f>'4-1м(оренда)'!O43</f>
        <v>0</v>
      </c>
      <c r="AE43" s="3" t="s">
        <v>10</v>
      </c>
      <c r="AF43" s="6"/>
      <c r="AG43" s="3" t="s">
        <v>10</v>
      </c>
      <c r="AH43" s="5">
        <f>'4-1м(оренда)'!S43</f>
        <v>0</v>
      </c>
      <c r="AI43" s="5">
        <f>'4-1м(оренда)'!T43</f>
        <v>0</v>
      </c>
      <c r="AJ43" s="86">
        <f>'оренда#кв'!R37</f>
        <v>0</v>
      </c>
      <c r="AK43" s="86">
        <f>'оренда#кв'!S37</f>
        <v>0</v>
      </c>
      <c r="AL43" s="67"/>
      <c r="AN43" s="11" t="s">
        <v>46</v>
      </c>
      <c r="AO43" s="4">
        <v>1310</v>
      </c>
      <c r="AP43" s="4">
        <v>350</v>
      </c>
      <c r="AQ43" s="93">
        <f>'4-1м(оренда)'!AV43</f>
        <v>0</v>
      </c>
      <c r="AR43" s="3" t="s">
        <v>10</v>
      </c>
      <c r="AS43" s="6"/>
      <c r="AT43" s="3" t="s">
        <v>10</v>
      </c>
      <c r="AU43" s="5">
        <f>'4-1м(оренда)'!AZ43</f>
        <v>0</v>
      </c>
      <c r="AV43" s="5">
        <f>'4-1м(оренда)'!BA43</f>
        <v>0</v>
      </c>
      <c r="AW43" s="86">
        <f>'оренда#кв'!U37</f>
        <v>0</v>
      </c>
      <c r="AX43" s="86">
        <f>'оренда#кв'!V37</f>
        <v>0</v>
      </c>
      <c r="AY43" s="67"/>
      <c r="BA43" s="11" t="s">
        <v>46</v>
      </c>
      <c r="BB43" s="4">
        <v>1310</v>
      </c>
      <c r="BC43" s="4">
        <v>350</v>
      </c>
      <c r="BD43" s="93">
        <f>'4-1м(оренда)'!AK43</f>
        <v>0</v>
      </c>
      <c r="BE43" s="3" t="s">
        <v>10</v>
      </c>
      <c r="BF43" s="6"/>
      <c r="BG43" s="3" t="s">
        <v>10</v>
      </c>
      <c r="BH43" s="5">
        <f>'4-1м(оренда)'!AO43</f>
        <v>0</v>
      </c>
      <c r="BI43" s="5">
        <f>'4-1м(оренда)'!AP43</f>
        <v>0</v>
      </c>
      <c r="BJ43" s="86">
        <f>'оренда#кв'!X37</f>
        <v>0</v>
      </c>
      <c r="BK43" s="86">
        <f>'оренда#кв'!Y37</f>
        <v>0</v>
      </c>
      <c r="BL43" s="67"/>
    </row>
    <row r="44" spans="1:64" ht="25.5">
      <c r="A44" s="11" t="s">
        <v>47</v>
      </c>
      <c r="B44" s="4">
        <v>1320</v>
      </c>
      <c r="C44" s="4">
        <v>360</v>
      </c>
      <c r="D44" s="93">
        <f>'4-1м(оренда)'!D44</f>
        <v>0</v>
      </c>
      <c r="E44" s="3" t="s">
        <v>10</v>
      </c>
      <c r="F44" s="6"/>
      <c r="G44" s="3" t="s">
        <v>10</v>
      </c>
      <c r="H44" s="5">
        <f>'4-1м(оренда)'!H44</f>
        <v>0</v>
      </c>
      <c r="I44" s="5">
        <f>'4-1м(оренда)'!I44</f>
        <v>0</v>
      </c>
      <c r="J44" s="86">
        <f>'оренда#кв'!AA38</f>
        <v>0</v>
      </c>
      <c r="K44" s="86">
        <f>'оренда#кв'!AB38</f>
        <v>0</v>
      </c>
      <c r="L44" s="67"/>
      <c r="N44" s="11" t="s">
        <v>47</v>
      </c>
      <c r="O44" s="4">
        <v>1320</v>
      </c>
      <c r="P44" s="4">
        <v>360</v>
      </c>
      <c r="Q44" s="93">
        <f>'4-1м(оренда)'!Z44</f>
        <v>0</v>
      </c>
      <c r="R44" s="3" t="s">
        <v>10</v>
      </c>
      <c r="S44" s="6"/>
      <c r="T44" s="3" t="s">
        <v>10</v>
      </c>
      <c r="U44" s="5">
        <f>'4-1м(оренда)'!AD44</f>
        <v>0</v>
      </c>
      <c r="V44" s="5">
        <f>'4-1м(оренда)'!AE44</f>
        <v>0</v>
      </c>
      <c r="W44" s="86">
        <f>'оренда#кв'!O38</f>
        <v>0</v>
      </c>
      <c r="X44" s="86">
        <f>'оренда#кв'!P38</f>
        <v>0</v>
      </c>
      <c r="Y44" s="67"/>
      <c r="AA44" s="11" t="s">
        <v>47</v>
      </c>
      <c r="AB44" s="4">
        <v>1320</v>
      </c>
      <c r="AC44" s="4">
        <v>360</v>
      </c>
      <c r="AD44" s="93">
        <f>'4-1м(оренда)'!O44</f>
        <v>0</v>
      </c>
      <c r="AE44" s="3" t="s">
        <v>10</v>
      </c>
      <c r="AF44" s="6"/>
      <c r="AG44" s="3" t="s">
        <v>10</v>
      </c>
      <c r="AH44" s="5">
        <f>'4-1м(оренда)'!S44</f>
        <v>0</v>
      </c>
      <c r="AI44" s="5">
        <f>'4-1м(оренда)'!T44</f>
        <v>0</v>
      </c>
      <c r="AJ44" s="86">
        <f>'оренда#кв'!R38</f>
        <v>0</v>
      </c>
      <c r="AK44" s="86">
        <f>'оренда#кв'!S38</f>
        <v>0</v>
      </c>
      <c r="AL44" s="67"/>
      <c r="AN44" s="11" t="s">
        <v>47</v>
      </c>
      <c r="AO44" s="4">
        <v>1320</v>
      </c>
      <c r="AP44" s="4">
        <v>360</v>
      </c>
      <c r="AQ44" s="93">
        <f>'4-1м(оренда)'!AV44</f>
        <v>0</v>
      </c>
      <c r="AR44" s="3" t="s">
        <v>10</v>
      </c>
      <c r="AS44" s="6"/>
      <c r="AT44" s="3" t="s">
        <v>10</v>
      </c>
      <c r="AU44" s="5">
        <f>'4-1м(оренда)'!AZ44</f>
        <v>0</v>
      </c>
      <c r="AV44" s="5">
        <f>'4-1м(оренда)'!BA44</f>
        <v>0</v>
      </c>
      <c r="AW44" s="86">
        <f>'оренда#кв'!U38</f>
        <v>0</v>
      </c>
      <c r="AX44" s="86">
        <f>'оренда#кв'!V38</f>
        <v>0</v>
      </c>
      <c r="AY44" s="67"/>
      <c r="BA44" s="11" t="s">
        <v>47</v>
      </c>
      <c r="BB44" s="4">
        <v>1320</v>
      </c>
      <c r="BC44" s="4">
        <v>360</v>
      </c>
      <c r="BD44" s="93">
        <f>'4-1м(оренда)'!AK44</f>
        <v>0</v>
      </c>
      <c r="BE44" s="3" t="s">
        <v>10</v>
      </c>
      <c r="BF44" s="6"/>
      <c r="BG44" s="3" t="s">
        <v>10</v>
      </c>
      <c r="BH44" s="5">
        <f>'4-1м(оренда)'!AO44</f>
        <v>0</v>
      </c>
      <c r="BI44" s="5">
        <f>'4-1м(оренда)'!AP44</f>
        <v>0</v>
      </c>
      <c r="BJ44" s="86">
        <f>'оренда#кв'!X38</f>
        <v>0</v>
      </c>
      <c r="BK44" s="86">
        <f>'оренда#кв'!Y38</f>
        <v>0</v>
      </c>
      <c r="BL44" s="67"/>
    </row>
    <row r="45" spans="1:64" ht="13.5">
      <c r="A45" s="10" t="s">
        <v>48</v>
      </c>
      <c r="B45" s="4">
        <v>1340</v>
      </c>
      <c r="C45" s="4">
        <v>370</v>
      </c>
      <c r="D45" s="93">
        <f>'4-1м(оренда)'!D45</f>
        <v>0</v>
      </c>
      <c r="E45" s="3" t="s">
        <v>10</v>
      </c>
      <c r="F45" s="6"/>
      <c r="G45" s="3" t="s">
        <v>10</v>
      </c>
      <c r="H45" s="5">
        <f>'4-1м(оренда)'!H45</f>
        <v>0</v>
      </c>
      <c r="I45" s="5">
        <f>'4-1м(оренда)'!I45</f>
        <v>0</v>
      </c>
      <c r="J45" s="86">
        <f>'оренда#кв'!AA39</f>
        <v>0</v>
      </c>
      <c r="K45" s="86">
        <f>'оренда#кв'!AB39</f>
        <v>0</v>
      </c>
      <c r="L45" s="67"/>
      <c r="N45" s="10" t="s">
        <v>48</v>
      </c>
      <c r="O45" s="4">
        <v>1340</v>
      </c>
      <c r="P45" s="4">
        <v>370</v>
      </c>
      <c r="Q45" s="93">
        <f>'4-1м(оренда)'!Z45</f>
        <v>0</v>
      </c>
      <c r="R45" s="3" t="s">
        <v>10</v>
      </c>
      <c r="S45" s="6"/>
      <c r="T45" s="3" t="s">
        <v>10</v>
      </c>
      <c r="U45" s="5">
        <f>'4-1м(оренда)'!AD45</f>
        <v>0</v>
      </c>
      <c r="V45" s="5">
        <f>'4-1м(оренда)'!AE45</f>
        <v>0</v>
      </c>
      <c r="W45" s="86">
        <f>'оренда#кв'!O39</f>
        <v>0</v>
      </c>
      <c r="X45" s="86">
        <f>'оренда#кв'!P39</f>
        <v>0</v>
      </c>
      <c r="Y45" s="67"/>
      <c r="AA45" s="10" t="s">
        <v>48</v>
      </c>
      <c r="AB45" s="4">
        <v>1340</v>
      </c>
      <c r="AC45" s="4">
        <v>370</v>
      </c>
      <c r="AD45" s="93">
        <f>'4-1м(оренда)'!O45</f>
        <v>0</v>
      </c>
      <c r="AE45" s="3" t="s">
        <v>10</v>
      </c>
      <c r="AF45" s="6"/>
      <c r="AG45" s="3" t="s">
        <v>10</v>
      </c>
      <c r="AH45" s="5">
        <f>'4-1м(оренда)'!S45</f>
        <v>0</v>
      </c>
      <c r="AI45" s="5">
        <f>'4-1м(оренда)'!T45</f>
        <v>0</v>
      </c>
      <c r="AJ45" s="86">
        <f>'оренда#кв'!R39</f>
        <v>0</v>
      </c>
      <c r="AK45" s="86">
        <f>'оренда#кв'!S39</f>
        <v>0</v>
      </c>
      <c r="AL45" s="67"/>
      <c r="AN45" s="10" t="s">
        <v>48</v>
      </c>
      <c r="AO45" s="4">
        <v>1340</v>
      </c>
      <c r="AP45" s="4">
        <v>370</v>
      </c>
      <c r="AQ45" s="93">
        <f>'4-1м(оренда)'!AV45</f>
        <v>0</v>
      </c>
      <c r="AR45" s="3" t="s">
        <v>10</v>
      </c>
      <c r="AS45" s="6"/>
      <c r="AT45" s="3" t="s">
        <v>10</v>
      </c>
      <c r="AU45" s="5">
        <f>'4-1м(оренда)'!AZ45</f>
        <v>0</v>
      </c>
      <c r="AV45" s="5">
        <f>'4-1м(оренда)'!BA45</f>
        <v>0</v>
      </c>
      <c r="AW45" s="86">
        <f>'оренда#кв'!U39</f>
        <v>0</v>
      </c>
      <c r="AX45" s="86">
        <f>'оренда#кв'!V39</f>
        <v>0</v>
      </c>
      <c r="AY45" s="67"/>
      <c r="BA45" s="10" t="s">
        <v>48</v>
      </c>
      <c r="BB45" s="4">
        <v>1340</v>
      </c>
      <c r="BC45" s="4">
        <v>370</v>
      </c>
      <c r="BD45" s="93">
        <f>'4-1м(оренда)'!AK45</f>
        <v>0</v>
      </c>
      <c r="BE45" s="3" t="s">
        <v>10</v>
      </c>
      <c r="BF45" s="6"/>
      <c r="BG45" s="3" t="s">
        <v>10</v>
      </c>
      <c r="BH45" s="5">
        <f>'4-1м(оренда)'!AO45</f>
        <v>0</v>
      </c>
      <c r="BI45" s="5">
        <f>'4-1м(оренда)'!AP45</f>
        <v>0</v>
      </c>
      <c r="BJ45" s="86">
        <f>'оренда#кв'!X39</f>
        <v>0</v>
      </c>
      <c r="BK45" s="86">
        <f>'оренда#кв'!Y39</f>
        <v>0</v>
      </c>
      <c r="BL45" s="67"/>
    </row>
    <row r="46" spans="1:64" ht="13.5">
      <c r="A46" s="10" t="s">
        <v>49</v>
      </c>
      <c r="B46" s="4">
        <v>1341</v>
      </c>
      <c r="C46" s="4">
        <v>380</v>
      </c>
      <c r="D46" s="93">
        <f>'4-1м(оренда)'!D46</f>
        <v>0</v>
      </c>
      <c r="E46" s="3" t="s">
        <v>10</v>
      </c>
      <c r="F46" s="6"/>
      <c r="G46" s="3" t="s">
        <v>10</v>
      </c>
      <c r="H46" s="5">
        <f>'4-1м(оренда)'!H46</f>
        <v>0</v>
      </c>
      <c r="I46" s="5">
        <f>'4-1м(оренда)'!I46</f>
        <v>0</v>
      </c>
      <c r="J46" s="86">
        <f>'оренда#кв'!AA40</f>
        <v>0</v>
      </c>
      <c r="K46" s="86">
        <f>'оренда#кв'!AB40</f>
        <v>0</v>
      </c>
      <c r="L46" s="67"/>
      <c r="N46" s="10" t="s">
        <v>49</v>
      </c>
      <c r="O46" s="4">
        <v>1341</v>
      </c>
      <c r="P46" s="4">
        <v>380</v>
      </c>
      <c r="Q46" s="93">
        <f>'4-1м(оренда)'!Z46</f>
        <v>0</v>
      </c>
      <c r="R46" s="3" t="s">
        <v>10</v>
      </c>
      <c r="S46" s="6"/>
      <c r="T46" s="3" t="s">
        <v>10</v>
      </c>
      <c r="U46" s="5">
        <f>'4-1м(оренда)'!AD46</f>
        <v>0</v>
      </c>
      <c r="V46" s="5">
        <f>'4-1м(оренда)'!AE46</f>
        <v>0</v>
      </c>
      <c r="W46" s="86">
        <f>'оренда#кв'!O40</f>
        <v>0</v>
      </c>
      <c r="X46" s="86">
        <f>'оренда#кв'!P40</f>
        <v>0</v>
      </c>
      <c r="Y46" s="67"/>
      <c r="AA46" s="10" t="s">
        <v>49</v>
      </c>
      <c r="AB46" s="4">
        <v>1341</v>
      </c>
      <c r="AC46" s="4">
        <v>380</v>
      </c>
      <c r="AD46" s="93">
        <f>'4-1м(оренда)'!O46</f>
        <v>0</v>
      </c>
      <c r="AE46" s="3" t="s">
        <v>10</v>
      </c>
      <c r="AF46" s="6"/>
      <c r="AG46" s="3" t="s">
        <v>10</v>
      </c>
      <c r="AH46" s="5">
        <f>'4-1м(оренда)'!S46</f>
        <v>0</v>
      </c>
      <c r="AI46" s="5">
        <f>'4-1м(оренда)'!T46</f>
        <v>0</v>
      </c>
      <c r="AJ46" s="86">
        <f>'оренда#кв'!R40</f>
        <v>0</v>
      </c>
      <c r="AK46" s="86">
        <f>'оренда#кв'!S40</f>
        <v>0</v>
      </c>
      <c r="AL46" s="67"/>
      <c r="AN46" s="10" t="s">
        <v>49</v>
      </c>
      <c r="AO46" s="4">
        <v>1341</v>
      </c>
      <c r="AP46" s="4">
        <v>380</v>
      </c>
      <c r="AQ46" s="93">
        <f>'4-1м(оренда)'!AV46</f>
        <v>0</v>
      </c>
      <c r="AR46" s="3" t="s">
        <v>10</v>
      </c>
      <c r="AS46" s="6"/>
      <c r="AT46" s="3" t="s">
        <v>10</v>
      </c>
      <c r="AU46" s="5">
        <f>'4-1м(оренда)'!AZ46</f>
        <v>0</v>
      </c>
      <c r="AV46" s="5">
        <f>'4-1м(оренда)'!BA46</f>
        <v>0</v>
      </c>
      <c r="AW46" s="86">
        <f>'оренда#кв'!U40</f>
        <v>0</v>
      </c>
      <c r="AX46" s="86">
        <f>'оренда#кв'!V40</f>
        <v>0</v>
      </c>
      <c r="AY46" s="67"/>
      <c r="BA46" s="10" t="s">
        <v>49</v>
      </c>
      <c r="BB46" s="4">
        <v>1341</v>
      </c>
      <c r="BC46" s="4">
        <v>380</v>
      </c>
      <c r="BD46" s="93">
        <f>'4-1м(оренда)'!AK46</f>
        <v>0</v>
      </c>
      <c r="BE46" s="3" t="s">
        <v>10</v>
      </c>
      <c r="BF46" s="6"/>
      <c r="BG46" s="3" t="s">
        <v>10</v>
      </c>
      <c r="BH46" s="5">
        <f>'4-1м(оренда)'!AO46</f>
        <v>0</v>
      </c>
      <c r="BI46" s="5">
        <f>'4-1м(оренда)'!AP46</f>
        <v>0</v>
      </c>
      <c r="BJ46" s="86">
        <f>'оренда#кв'!X40</f>
        <v>0</v>
      </c>
      <c r="BK46" s="86">
        <f>'оренда#кв'!Y40</f>
        <v>0</v>
      </c>
      <c r="BL46" s="67"/>
    </row>
    <row r="47" spans="1:64" ht="13.5">
      <c r="A47" s="10" t="s">
        <v>50</v>
      </c>
      <c r="B47" s="4">
        <v>1342</v>
      </c>
      <c r="C47" s="4">
        <v>390</v>
      </c>
      <c r="D47" s="93">
        <f>'4-1м(оренда)'!D47</f>
        <v>0</v>
      </c>
      <c r="E47" s="3" t="s">
        <v>10</v>
      </c>
      <c r="F47" s="6"/>
      <c r="G47" s="3" t="s">
        <v>10</v>
      </c>
      <c r="H47" s="5">
        <f>'4-1м(оренда)'!H47</f>
        <v>0</v>
      </c>
      <c r="I47" s="5">
        <f>'4-1м(оренда)'!I47</f>
        <v>0</v>
      </c>
      <c r="J47" s="86">
        <f>'оренда#кв'!AA41</f>
        <v>0</v>
      </c>
      <c r="K47" s="86">
        <f>'оренда#кв'!AB41</f>
        <v>0</v>
      </c>
      <c r="L47" s="67"/>
      <c r="N47" s="10" t="s">
        <v>50</v>
      </c>
      <c r="O47" s="4">
        <v>1342</v>
      </c>
      <c r="P47" s="4">
        <v>390</v>
      </c>
      <c r="Q47" s="93">
        <f>'4-1м(оренда)'!Z47</f>
        <v>0</v>
      </c>
      <c r="R47" s="3" t="s">
        <v>10</v>
      </c>
      <c r="S47" s="6"/>
      <c r="T47" s="3" t="s">
        <v>10</v>
      </c>
      <c r="U47" s="5">
        <f>'4-1м(оренда)'!AD47</f>
        <v>0</v>
      </c>
      <c r="V47" s="5">
        <f>'4-1м(оренда)'!AE47</f>
        <v>0</v>
      </c>
      <c r="W47" s="86">
        <f>'оренда#кв'!O41</f>
        <v>0</v>
      </c>
      <c r="X47" s="86">
        <f>'оренда#кв'!P41</f>
        <v>0</v>
      </c>
      <c r="Y47" s="67"/>
      <c r="AA47" s="10" t="s">
        <v>50</v>
      </c>
      <c r="AB47" s="4">
        <v>1342</v>
      </c>
      <c r="AC47" s="4">
        <v>390</v>
      </c>
      <c r="AD47" s="93">
        <f>'4-1м(оренда)'!O47</f>
        <v>0</v>
      </c>
      <c r="AE47" s="3" t="s">
        <v>10</v>
      </c>
      <c r="AF47" s="6"/>
      <c r="AG47" s="3" t="s">
        <v>10</v>
      </c>
      <c r="AH47" s="5">
        <f>'4-1м(оренда)'!S47</f>
        <v>0</v>
      </c>
      <c r="AI47" s="5">
        <f>'4-1м(оренда)'!T47</f>
        <v>0</v>
      </c>
      <c r="AJ47" s="86">
        <f>'оренда#кв'!R41</f>
        <v>0</v>
      </c>
      <c r="AK47" s="86">
        <f>'оренда#кв'!S41</f>
        <v>0</v>
      </c>
      <c r="AL47" s="67"/>
      <c r="AN47" s="10" t="s">
        <v>50</v>
      </c>
      <c r="AO47" s="4">
        <v>1342</v>
      </c>
      <c r="AP47" s="4">
        <v>390</v>
      </c>
      <c r="AQ47" s="93">
        <f>'4-1м(оренда)'!AV47</f>
        <v>0</v>
      </c>
      <c r="AR47" s="3" t="s">
        <v>10</v>
      </c>
      <c r="AS47" s="6"/>
      <c r="AT47" s="3" t="s">
        <v>10</v>
      </c>
      <c r="AU47" s="5">
        <f>'4-1м(оренда)'!AZ47</f>
        <v>0</v>
      </c>
      <c r="AV47" s="5">
        <f>'4-1м(оренда)'!BA47</f>
        <v>0</v>
      </c>
      <c r="AW47" s="86">
        <f>'оренда#кв'!U41</f>
        <v>0</v>
      </c>
      <c r="AX47" s="86">
        <f>'оренда#кв'!V41</f>
        <v>0</v>
      </c>
      <c r="AY47" s="67"/>
      <c r="BA47" s="10" t="s">
        <v>50</v>
      </c>
      <c r="BB47" s="4">
        <v>1342</v>
      </c>
      <c r="BC47" s="4">
        <v>390</v>
      </c>
      <c r="BD47" s="93">
        <f>'4-1м(оренда)'!AK47</f>
        <v>0</v>
      </c>
      <c r="BE47" s="3" t="s">
        <v>10</v>
      </c>
      <c r="BF47" s="6"/>
      <c r="BG47" s="3" t="s">
        <v>10</v>
      </c>
      <c r="BH47" s="5">
        <f>'4-1м(оренда)'!AO47</f>
        <v>0</v>
      </c>
      <c r="BI47" s="5">
        <f>'4-1м(оренда)'!AP47</f>
        <v>0</v>
      </c>
      <c r="BJ47" s="86">
        <f>'оренда#кв'!X41</f>
        <v>0</v>
      </c>
      <c r="BK47" s="86">
        <f>'оренда#кв'!Y41</f>
        <v>0</v>
      </c>
      <c r="BL47" s="67"/>
    </row>
    <row r="48" spans="1:64" ht="13.5">
      <c r="A48" s="10" t="s">
        <v>51</v>
      </c>
      <c r="B48" s="4">
        <v>1343</v>
      </c>
      <c r="C48" s="4">
        <v>400</v>
      </c>
      <c r="D48" s="93">
        <f>'4-1м(оренда)'!D48</f>
        <v>0</v>
      </c>
      <c r="E48" s="3" t="s">
        <v>10</v>
      </c>
      <c r="F48" s="6"/>
      <c r="G48" s="3" t="s">
        <v>10</v>
      </c>
      <c r="H48" s="5">
        <f>'4-1м(оренда)'!H48</f>
        <v>0</v>
      </c>
      <c r="I48" s="5">
        <f>'4-1м(оренда)'!I48</f>
        <v>0</v>
      </c>
      <c r="J48" s="86">
        <f>'оренда#кв'!AA42</f>
        <v>0</v>
      </c>
      <c r="K48" s="86">
        <f>'оренда#кв'!AB42</f>
        <v>0</v>
      </c>
      <c r="L48" s="67"/>
      <c r="N48" s="10" t="s">
        <v>51</v>
      </c>
      <c r="O48" s="4">
        <v>1343</v>
      </c>
      <c r="P48" s="4">
        <v>400</v>
      </c>
      <c r="Q48" s="93">
        <f>'4-1м(оренда)'!Z48</f>
        <v>0</v>
      </c>
      <c r="R48" s="3" t="s">
        <v>10</v>
      </c>
      <c r="S48" s="6"/>
      <c r="T48" s="3" t="s">
        <v>10</v>
      </c>
      <c r="U48" s="5">
        <f>'4-1м(оренда)'!AD48</f>
        <v>0</v>
      </c>
      <c r="V48" s="5">
        <f>'4-1м(оренда)'!AE48</f>
        <v>0</v>
      </c>
      <c r="W48" s="86">
        <f>'оренда#кв'!O42</f>
        <v>0</v>
      </c>
      <c r="X48" s="86">
        <f>'оренда#кв'!P42</f>
        <v>0</v>
      </c>
      <c r="Y48" s="67"/>
      <c r="AA48" s="10" t="s">
        <v>51</v>
      </c>
      <c r="AB48" s="4">
        <v>1343</v>
      </c>
      <c r="AC48" s="4">
        <v>400</v>
      </c>
      <c r="AD48" s="93">
        <f>'4-1м(оренда)'!O48</f>
        <v>0</v>
      </c>
      <c r="AE48" s="3" t="s">
        <v>10</v>
      </c>
      <c r="AF48" s="6"/>
      <c r="AG48" s="3" t="s">
        <v>10</v>
      </c>
      <c r="AH48" s="5">
        <f>'4-1м(оренда)'!S48</f>
        <v>0</v>
      </c>
      <c r="AI48" s="5">
        <f>'4-1м(оренда)'!T48</f>
        <v>0</v>
      </c>
      <c r="AJ48" s="86">
        <f>'оренда#кв'!R42</f>
        <v>0</v>
      </c>
      <c r="AK48" s="86">
        <f>'оренда#кв'!S42</f>
        <v>0</v>
      </c>
      <c r="AL48" s="67"/>
      <c r="AN48" s="10" t="s">
        <v>51</v>
      </c>
      <c r="AO48" s="4">
        <v>1343</v>
      </c>
      <c r="AP48" s="4">
        <v>400</v>
      </c>
      <c r="AQ48" s="93">
        <f>'4-1м(оренда)'!AV48</f>
        <v>0</v>
      </c>
      <c r="AR48" s="3" t="s">
        <v>10</v>
      </c>
      <c r="AS48" s="6"/>
      <c r="AT48" s="3" t="s">
        <v>10</v>
      </c>
      <c r="AU48" s="5">
        <f>'4-1м(оренда)'!AZ48</f>
        <v>0</v>
      </c>
      <c r="AV48" s="5">
        <f>'4-1м(оренда)'!BA48</f>
        <v>0</v>
      </c>
      <c r="AW48" s="86">
        <f>'оренда#кв'!U42</f>
        <v>0</v>
      </c>
      <c r="AX48" s="86">
        <f>'оренда#кв'!V42</f>
        <v>0</v>
      </c>
      <c r="AY48" s="67"/>
      <c r="BA48" s="10" t="s">
        <v>51</v>
      </c>
      <c r="BB48" s="4">
        <v>1343</v>
      </c>
      <c r="BC48" s="4">
        <v>400</v>
      </c>
      <c r="BD48" s="93">
        <f>'4-1м(оренда)'!AK48</f>
        <v>0</v>
      </c>
      <c r="BE48" s="3" t="s">
        <v>10</v>
      </c>
      <c r="BF48" s="6"/>
      <c r="BG48" s="3" t="s">
        <v>10</v>
      </c>
      <c r="BH48" s="5">
        <f>'4-1м(оренда)'!AO48</f>
        <v>0</v>
      </c>
      <c r="BI48" s="5">
        <f>'4-1м(оренда)'!AP48</f>
        <v>0</v>
      </c>
      <c r="BJ48" s="86">
        <f>'оренда#кв'!X42</f>
        <v>0</v>
      </c>
      <c r="BK48" s="86">
        <f>'оренда#кв'!Y42</f>
        <v>0</v>
      </c>
      <c r="BL48" s="67"/>
    </row>
    <row r="49" spans="1:64" ht="13.5">
      <c r="A49" s="10" t="s">
        <v>52</v>
      </c>
      <c r="B49" s="4">
        <v>1344</v>
      </c>
      <c r="C49" s="4">
        <v>410</v>
      </c>
      <c r="D49" s="93">
        <f>'4-1м(оренда)'!D49</f>
        <v>0</v>
      </c>
      <c r="E49" s="3" t="s">
        <v>10</v>
      </c>
      <c r="F49" s="6"/>
      <c r="G49" s="3" t="s">
        <v>10</v>
      </c>
      <c r="H49" s="5">
        <f>'4-1м(оренда)'!H49</f>
        <v>0</v>
      </c>
      <c r="I49" s="5">
        <f>'4-1м(оренда)'!I49</f>
        <v>0</v>
      </c>
      <c r="J49" s="86">
        <f>'оренда#кв'!AA43</f>
        <v>0</v>
      </c>
      <c r="K49" s="86">
        <f>'оренда#кв'!AB43</f>
        <v>0</v>
      </c>
      <c r="L49" s="67"/>
      <c r="N49" s="10" t="s">
        <v>52</v>
      </c>
      <c r="O49" s="4">
        <v>1344</v>
      </c>
      <c r="P49" s="4">
        <v>410</v>
      </c>
      <c r="Q49" s="93">
        <f>'4-1м(оренда)'!Z49</f>
        <v>0</v>
      </c>
      <c r="R49" s="3" t="s">
        <v>10</v>
      </c>
      <c r="S49" s="6"/>
      <c r="T49" s="3" t="s">
        <v>10</v>
      </c>
      <c r="U49" s="5">
        <f>'4-1м(оренда)'!AD49</f>
        <v>0</v>
      </c>
      <c r="V49" s="5">
        <f>'4-1м(оренда)'!AE49</f>
        <v>0</v>
      </c>
      <c r="W49" s="86">
        <f>'оренда#кв'!O43</f>
        <v>0</v>
      </c>
      <c r="X49" s="86">
        <f>'оренда#кв'!P43</f>
        <v>0</v>
      </c>
      <c r="Y49" s="67"/>
      <c r="AA49" s="10" t="s">
        <v>52</v>
      </c>
      <c r="AB49" s="4">
        <v>1344</v>
      </c>
      <c r="AC49" s="4">
        <v>410</v>
      </c>
      <c r="AD49" s="93">
        <f>'4-1м(оренда)'!O49</f>
        <v>0</v>
      </c>
      <c r="AE49" s="3" t="s">
        <v>10</v>
      </c>
      <c r="AF49" s="6"/>
      <c r="AG49" s="3" t="s">
        <v>10</v>
      </c>
      <c r="AH49" s="5">
        <f>'4-1м(оренда)'!S49</f>
        <v>0</v>
      </c>
      <c r="AI49" s="5">
        <f>'4-1м(оренда)'!T49</f>
        <v>0</v>
      </c>
      <c r="AJ49" s="86">
        <f>'оренда#кв'!R43</f>
        <v>0</v>
      </c>
      <c r="AK49" s="86">
        <f>'оренда#кв'!S43</f>
        <v>0</v>
      </c>
      <c r="AL49" s="67"/>
      <c r="AN49" s="10" t="s">
        <v>52</v>
      </c>
      <c r="AO49" s="4">
        <v>1344</v>
      </c>
      <c r="AP49" s="4">
        <v>410</v>
      </c>
      <c r="AQ49" s="93">
        <f>'4-1м(оренда)'!AV49</f>
        <v>0</v>
      </c>
      <c r="AR49" s="3" t="s">
        <v>10</v>
      </c>
      <c r="AS49" s="6"/>
      <c r="AT49" s="3" t="s">
        <v>10</v>
      </c>
      <c r="AU49" s="5">
        <f>'4-1м(оренда)'!AZ49</f>
        <v>0</v>
      </c>
      <c r="AV49" s="5">
        <f>'4-1м(оренда)'!BA49</f>
        <v>0</v>
      </c>
      <c r="AW49" s="86">
        <f>'оренда#кв'!U43</f>
        <v>0</v>
      </c>
      <c r="AX49" s="86">
        <f>'оренда#кв'!V43</f>
        <v>0</v>
      </c>
      <c r="AY49" s="67"/>
      <c r="BA49" s="10" t="s">
        <v>52</v>
      </c>
      <c r="BB49" s="4">
        <v>1344</v>
      </c>
      <c r="BC49" s="4">
        <v>410</v>
      </c>
      <c r="BD49" s="93">
        <f>'4-1м(оренда)'!AK49</f>
        <v>0</v>
      </c>
      <c r="BE49" s="3" t="s">
        <v>10</v>
      </c>
      <c r="BF49" s="6"/>
      <c r="BG49" s="3" t="s">
        <v>10</v>
      </c>
      <c r="BH49" s="5">
        <f>'4-1м(оренда)'!AO49</f>
        <v>0</v>
      </c>
      <c r="BI49" s="5">
        <f>'4-1м(оренда)'!AP49</f>
        <v>0</v>
      </c>
      <c r="BJ49" s="86">
        <f>'оренда#кв'!X43</f>
        <v>0</v>
      </c>
      <c r="BK49" s="86">
        <f>'оренда#кв'!Y43</f>
        <v>0</v>
      </c>
      <c r="BL49" s="67"/>
    </row>
    <row r="50" spans="1:64" ht="13.5">
      <c r="A50" s="10" t="s">
        <v>53</v>
      </c>
      <c r="B50" s="4">
        <v>1350</v>
      </c>
      <c r="C50" s="4">
        <v>420</v>
      </c>
      <c r="D50" s="93">
        <f>'4-1м(оренда)'!D50</f>
        <v>0</v>
      </c>
      <c r="E50" s="3" t="s">
        <v>10</v>
      </c>
      <c r="F50" s="6"/>
      <c r="G50" s="3" t="s">
        <v>10</v>
      </c>
      <c r="H50" s="5">
        <f>'4-1м(оренда)'!H50</f>
        <v>0</v>
      </c>
      <c r="I50" s="5">
        <f>'4-1м(оренда)'!I50</f>
        <v>0</v>
      </c>
      <c r="J50" s="86">
        <f>'оренда#кв'!AA44</f>
        <v>0</v>
      </c>
      <c r="K50" s="86">
        <f>'оренда#кв'!AB44</f>
        <v>0</v>
      </c>
      <c r="L50" s="67"/>
      <c r="N50" s="10" t="s">
        <v>53</v>
      </c>
      <c r="O50" s="4">
        <v>1350</v>
      </c>
      <c r="P50" s="4">
        <v>420</v>
      </c>
      <c r="Q50" s="93">
        <f>'4-1м(оренда)'!Z50</f>
        <v>0</v>
      </c>
      <c r="R50" s="3" t="s">
        <v>10</v>
      </c>
      <c r="S50" s="6"/>
      <c r="T50" s="3" t="s">
        <v>10</v>
      </c>
      <c r="U50" s="5">
        <f>'4-1м(оренда)'!AD50</f>
        <v>0</v>
      </c>
      <c r="V50" s="5">
        <f>'4-1м(оренда)'!AE50</f>
        <v>0</v>
      </c>
      <c r="W50" s="86">
        <f>'оренда#кв'!O44</f>
        <v>0</v>
      </c>
      <c r="X50" s="86">
        <f>'оренда#кв'!P44</f>
        <v>0</v>
      </c>
      <c r="Y50" s="67"/>
      <c r="AA50" s="10" t="s">
        <v>53</v>
      </c>
      <c r="AB50" s="4">
        <v>1350</v>
      </c>
      <c r="AC50" s="4">
        <v>420</v>
      </c>
      <c r="AD50" s="93">
        <f>'4-1м(оренда)'!O50</f>
        <v>0</v>
      </c>
      <c r="AE50" s="3" t="s">
        <v>10</v>
      </c>
      <c r="AF50" s="6"/>
      <c r="AG50" s="3" t="s">
        <v>10</v>
      </c>
      <c r="AH50" s="5">
        <f>'4-1м(оренда)'!S50</f>
        <v>0</v>
      </c>
      <c r="AI50" s="5">
        <f>'4-1м(оренда)'!T50</f>
        <v>0</v>
      </c>
      <c r="AJ50" s="86">
        <f>'оренда#кв'!R44</f>
        <v>0</v>
      </c>
      <c r="AK50" s="86">
        <f>'оренда#кв'!S44</f>
        <v>0</v>
      </c>
      <c r="AL50" s="67"/>
      <c r="AN50" s="10" t="s">
        <v>53</v>
      </c>
      <c r="AO50" s="4">
        <v>1350</v>
      </c>
      <c r="AP50" s="4">
        <v>420</v>
      </c>
      <c r="AQ50" s="93">
        <f>'4-1м(оренда)'!AV50</f>
        <v>0</v>
      </c>
      <c r="AR50" s="3" t="s">
        <v>10</v>
      </c>
      <c r="AS50" s="6"/>
      <c r="AT50" s="3" t="s">
        <v>10</v>
      </c>
      <c r="AU50" s="5">
        <f>'4-1м(оренда)'!AZ50</f>
        <v>0</v>
      </c>
      <c r="AV50" s="5">
        <f>'4-1м(оренда)'!BA50</f>
        <v>0</v>
      </c>
      <c r="AW50" s="86">
        <f>'оренда#кв'!U44</f>
        <v>0</v>
      </c>
      <c r="AX50" s="86">
        <f>'оренда#кв'!V44</f>
        <v>0</v>
      </c>
      <c r="AY50" s="67"/>
      <c r="BA50" s="10" t="s">
        <v>53</v>
      </c>
      <c r="BB50" s="4">
        <v>1350</v>
      </c>
      <c r="BC50" s="4">
        <v>420</v>
      </c>
      <c r="BD50" s="93">
        <f>'4-1м(оренда)'!AK50</f>
        <v>0</v>
      </c>
      <c r="BE50" s="3" t="s">
        <v>10</v>
      </c>
      <c r="BF50" s="6"/>
      <c r="BG50" s="3" t="s">
        <v>10</v>
      </c>
      <c r="BH50" s="5">
        <f>'4-1м(оренда)'!AO50</f>
        <v>0</v>
      </c>
      <c r="BI50" s="5">
        <f>'4-1м(оренда)'!AP50</f>
        <v>0</v>
      </c>
      <c r="BJ50" s="86">
        <f>'оренда#кв'!X44</f>
        <v>0</v>
      </c>
      <c r="BK50" s="86">
        <f>'оренда#кв'!Y44</f>
        <v>0</v>
      </c>
      <c r="BL50" s="67"/>
    </row>
    <row r="51" spans="1:64" ht="13.5">
      <c r="A51" s="10" t="s">
        <v>54</v>
      </c>
      <c r="B51" s="7">
        <v>2000</v>
      </c>
      <c r="C51" s="7">
        <v>430</v>
      </c>
      <c r="D51" s="93">
        <f>'4-1м(оренда)'!D51</f>
        <v>54750</v>
      </c>
      <c r="E51" s="3" t="s">
        <v>10</v>
      </c>
      <c r="F51" s="43"/>
      <c r="G51" s="3" t="s">
        <v>10</v>
      </c>
      <c r="H51" s="5">
        <f>'4-1м(оренда)'!H51</f>
        <v>1037</v>
      </c>
      <c r="I51" s="5">
        <f>'4-1м(оренда)'!I51</f>
        <v>0</v>
      </c>
      <c r="J51" s="86">
        <f>'оренда#кв'!AA45</f>
        <v>216</v>
      </c>
      <c r="K51" s="86">
        <f>'оренда#кв'!AB45</f>
        <v>0</v>
      </c>
      <c r="L51" s="67"/>
      <c r="N51" s="10" t="s">
        <v>54</v>
      </c>
      <c r="O51" s="7">
        <v>2000</v>
      </c>
      <c r="P51" s="7">
        <v>430</v>
      </c>
      <c r="Q51" s="93">
        <f>'4-1м(оренда)'!Z51</f>
        <v>4750</v>
      </c>
      <c r="R51" s="3" t="s">
        <v>10</v>
      </c>
      <c r="S51" s="43"/>
      <c r="T51" s="3" t="s">
        <v>10</v>
      </c>
      <c r="U51" s="5">
        <f>'4-1м(оренда)'!AD51</f>
        <v>530</v>
      </c>
      <c r="V51" s="5">
        <f>'4-1м(оренда)'!AE51</f>
        <v>0</v>
      </c>
      <c r="W51" s="86">
        <f>'оренда#кв'!O45</f>
        <v>216</v>
      </c>
      <c r="X51" s="86">
        <f>'оренда#кв'!P45</f>
        <v>0</v>
      </c>
      <c r="Y51" s="67"/>
      <c r="AA51" s="10" t="s">
        <v>54</v>
      </c>
      <c r="AB51" s="7">
        <v>2000</v>
      </c>
      <c r="AC51" s="7">
        <v>430</v>
      </c>
      <c r="AD51" s="93">
        <f>'4-1м(оренда)'!O51</f>
        <v>50000</v>
      </c>
      <c r="AE51" s="3" t="s">
        <v>10</v>
      </c>
      <c r="AF51" s="43"/>
      <c r="AG51" s="3" t="s">
        <v>10</v>
      </c>
      <c r="AH51" s="5">
        <f>'4-1м(оренда)'!S51</f>
        <v>507</v>
      </c>
      <c r="AI51" s="5">
        <f>'4-1м(оренда)'!T51</f>
        <v>0</v>
      </c>
      <c r="AJ51" s="86">
        <f>'оренда#кв'!R45</f>
        <v>0</v>
      </c>
      <c r="AK51" s="86">
        <f>'оренда#кв'!S45</f>
        <v>0</v>
      </c>
      <c r="AL51" s="67"/>
      <c r="AN51" s="10" t="s">
        <v>54</v>
      </c>
      <c r="AO51" s="7">
        <v>2000</v>
      </c>
      <c r="AP51" s="7">
        <v>430</v>
      </c>
      <c r="AQ51" s="93">
        <f>'4-1м(оренда)'!AV51</f>
        <v>0</v>
      </c>
      <c r="AR51" s="3" t="s">
        <v>10</v>
      </c>
      <c r="AS51" s="43"/>
      <c r="AT51" s="3" t="s">
        <v>10</v>
      </c>
      <c r="AU51" s="5">
        <f>'4-1м(оренда)'!AZ51</f>
        <v>0</v>
      </c>
      <c r="AV51" s="5">
        <f>'4-1м(оренда)'!BA51</f>
        <v>0</v>
      </c>
      <c r="AW51" s="86">
        <f>'оренда#кв'!U45</f>
        <v>0</v>
      </c>
      <c r="AX51" s="86">
        <f>'оренда#кв'!V45</f>
        <v>0</v>
      </c>
      <c r="AY51" s="67"/>
      <c r="BA51" s="10" t="s">
        <v>54</v>
      </c>
      <c r="BB51" s="7">
        <v>2000</v>
      </c>
      <c r="BC51" s="7">
        <v>430</v>
      </c>
      <c r="BD51" s="93">
        <f>'4-1м(оренда)'!AK51</f>
        <v>0</v>
      </c>
      <c r="BE51" s="3" t="s">
        <v>10</v>
      </c>
      <c r="BF51" s="43"/>
      <c r="BG51" s="3" t="s">
        <v>10</v>
      </c>
      <c r="BH51" s="5">
        <f>'4-1м(оренда)'!AO51</f>
        <v>0</v>
      </c>
      <c r="BI51" s="5">
        <f>'4-1м(оренда)'!AP51</f>
        <v>0</v>
      </c>
      <c r="BJ51" s="86">
        <f>'оренда#кв'!X45</f>
        <v>0</v>
      </c>
      <c r="BK51" s="86">
        <f>'оренда#кв'!Y45</f>
        <v>0</v>
      </c>
      <c r="BL51" s="67"/>
    </row>
    <row r="52" spans="1:64" ht="13.5">
      <c r="A52" s="10" t="s">
        <v>55</v>
      </c>
      <c r="B52" s="4">
        <v>2100</v>
      </c>
      <c r="C52" s="4">
        <v>440</v>
      </c>
      <c r="D52" s="93">
        <f>'4-1м(оренда)'!D52</f>
        <v>54750</v>
      </c>
      <c r="E52" s="3" t="s">
        <v>10</v>
      </c>
      <c r="F52" s="6"/>
      <c r="G52" s="3" t="s">
        <v>10</v>
      </c>
      <c r="H52" s="5">
        <f>'4-1м(оренда)'!H52</f>
        <v>1037</v>
      </c>
      <c r="I52" s="5">
        <f>'4-1м(оренда)'!I52</f>
        <v>0</v>
      </c>
      <c r="J52" s="86">
        <f>'оренда#кв'!AA46</f>
        <v>216</v>
      </c>
      <c r="K52" s="86">
        <f>'оренда#кв'!AB46</f>
        <v>0</v>
      </c>
      <c r="L52" s="67"/>
      <c r="N52" s="10" t="s">
        <v>55</v>
      </c>
      <c r="O52" s="4">
        <v>2100</v>
      </c>
      <c r="P52" s="4">
        <v>440</v>
      </c>
      <c r="Q52" s="93">
        <f>'4-1м(оренда)'!Z52</f>
        <v>4750</v>
      </c>
      <c r="R52" s="3" t="s">
        <v>10</v>
      </c>
      <c r="S52" s="6"/>
      <c r="T52" s="3" t="s">
        <v>10</v>
      </c>
      <c r="U52" s="5">
        <f>'4-1м(оренда)'!AD52</f>
        <v>530</v>
      </c>
      <c r="V52" s="5">
        <f>'4-1м(оренда)'!AE52</f>
        <v>0</v>
      </c>
      <c r="W52" s="86">
        <f>'оренда#кв'!O46</f>
        <v>216</v>
      </c>
      <c r="X52" s="86">
        <f>'оренда#кв'!P46</f>
        <v>0</v>
      </c>
      <c r="Y52" s="67"/>
      <c r="AA52" s="10" t="s">
        <v>55</v>
      </c>
      <c r="AB52" s="4">
        <v>2100</v>
      </c>
      <c r="AC52" s="4">
        <v>440</v>
      </c>
      <c r="AD52" s="93">
        <f>'4-1м(оренда)'!O52</f>
        <v>50000</v>
      </c>
      <c r="AE52" s="3" t="s">
        <v>10</v>
      </c>
      <c r="AF52" s="6"/>
      <c r="AG52" s="3" t="s">
        <v>10</v>
      </c>
      <c r="AH52" s="5">
        <f>'4-1м(оренда)'!S52</f>
        <v>507</v>
      </c>
      <c r="AI52" s="5">
        <f>'4-1м(оренда)'!T52</f>
        <v>0</v>
      </c>
      <c r="AJ52" s="86">
        <f>'оренда#кв'!R46</f>
        <v>0</v>
      </c>
      <c r="AK52" s="86">
        <f>'оренда#кв'!S46</f>
        <v>0</v>
      </c>
      <c r="AL52" s="67"/>
      <c r="AN52" s="10" t="s">
        <v>55</v>
      </c>
      <c r="AO52" s="4">
        <v>2100</v>
      </c>
      <c r="AP52" s="4">
        <v>440</v>
      </c>
      <c r="AQ52" s="93">
        <f>'4-1м(оренда)'!AV52</f>
        <v>0</v>
      </c>
      <c r="AR52" s="3" t="s">
        <v>10</v>
      </c>
      <c r="AS52" s="6"/>
      <c r="AT52" s="3" t="s">
        <v>10</v>
      </c>
      <c r="AU52" s="5">
        <f>'4-1м(оренда)'!AZ52</f>
        <v>0</v>
      </c>
      <c r="AV52" s="5">
        <f>'4-1м(оренда)'!BA52</f>
        <v>0</v>
      </c>
      <c r="AW52" s="86">
        <f>'оренда#кв'!U46</f>
        <v>0</v>
      </c>
      <c r="AX52" s="86">
        <f>'оренда#кв'!V46</f>
        <v>0</v>
      </c>
      <c r="AY52" s="67"/>
      <c r="BA52" s="10" t="s">
        <v>55</v>
      </c>
      <c r="BB52" s="4">
        <v>2100</v>
      </c>
      <c r="BC52" s="4">
        <v>440</v>
      </c>
      <c r="BD52" s="93">
        <f>'4-1м(оренда)'!AK52</f>
        <v>0</v>
      </c>
      <c r="BE52" s="3" t="s">
        <v>10</v>
      </c>
      <c r="BF52" s="6"/>
      <c r="BG52" s="3" t="s">
        <v>10</v>
      </c>
      <c r="BH52" s="5">
        <f>'4-1м(оренда)'!AO52</f>
        <v>0</v>
      </c>
      <c r="BI52" s="5">
        <f>'4-1м(оренда)'!AP52</f>
        <v>0</v>
      </c>
      <c r="BJ52" s="86">
        <f>'оренда#кв'!X46</f>
        <v>0</v>
      </c>
      <c r="BK52" s="86">
        <f>'оренда#кв'!Y46</f>
        <v>0</v>
      </c>
      <c r="BL52" s="67"/>
    </row>
    <row r="53" spans="1:64" ht="25.5">
      <c r="A53" s="11" t="s">
        <v>56</v>
      </c>
      <c r="B53" s="4">
        <v>2110</v>
      </c>
      <c r="C53" s="4">
        <v>450</v>
      </c>
      <c r="D53" s="93">
        <f>'4-1м(оренда)'!D53</f>
        <v>54750</v>
      </c>
      <c r="E53" s="3" t="s">
        <v>10</v>
      </c>
      <c r="F53" s="6"/>
      <c r="G53" s="3" t="s">
        <v>10</v>
      </c>
      <c r="H53" s="5">
        <f>'4-1м(оренда)'!H53</f>
        <v>1037</v>
      </c>
      <c r="I53" s="5">
        <f>'4-1м(оренда)'!I53</f>
        <v>0</v>
      </c>
      <c r="J53" s="86">
        <f>'оренда#кв'!AA47</f>
        <v>216</v>
      </c>
      <c r="K53" s="86">
        <f>'оренда#кв'!AB47</f>
        <v>0</v>
      </c>
      <c r="L53" s="67"/>
      <c r="N53" s="11" t="s">
        <v>56</v>
      </c>
      <c r="O53" s="4">
        <v>2110</v>
      </c>
      <c r="P53" s="4">
        <v>450</v>
      </c>
      <c r="Q53" s="93">
        <f>'4-1м(оренда)'!Z53</f>
        <v>4750</v>
      </c>
      <c r="R53" s="3" t="s">
        <v>10</v>
      </c>
      <c r="S53" s="6"/>
      <c r="T53" s="3" t="s">
        <v>10</v>
      </c>
      <c r="U53" s="5">
        <f>'4-1м(оренда)'!AD53</f>
        <v>530</v>
      </c>
      <c r="V53" s="5">
        <f>'4-1м(оренда)'!AE53</f>
        <v>0</v>
      </c>
      <c r="W53" s="86">
        <f>'оренда#кв'!O47</f>
        <v>216</v>
      </c>
      <c r="X53" s="86">
        <f>'оренда#кв'!P47</f>
        <v>0</v>
      </c>
      <c r="Y53" s="67"/>
      <c r="AA53" s="11" t="s">
        <v>56</v>
      </c>
      <c r="AB53" s="4">
        <v>2110</v>
      </c>
      <c r="AC53" s="4">
        <v>450</v>
      </c>
      <c r="AD53" s="93">
        <f>'4-1м(оренда)'!O53</f>
        <v>50000</v>
      </c>
      <c r="AE53" s="3" t="s">
        <v>10</v>
      </c>
      <c r="AF53" s="6"/>
      <c r="AG53" s="3" t="s">
        <v>10</v>
      </c>
      <c r="AH53" s="5">
        <f>'4-1м(оренда)'!S53</f>
        <v>507</v>
      </c>
      <c r="AI53" s="5">
        <f>'4-1м(оренда)'!T53</f>
        <v>0</v>
      </c>
      <c r="AJ53" s="86">
        <f>'оренда#кв'!R47</f>
        <v>0</v>
      </c>
      <c r="AK53" s="86">
        <f>'оренда#кв'!S47</f>
        <v>0</v>
      </c>
      <c r="AL53" s="67"/>
      <c r="AN53" s="11" t="s">
        <v>56</v>
      </c>
      <c r="AO53" s="4">
        <v>2110</v>
      </c>
      <c r="AP53" s="4">
        <v>450</v>
      </c>
      <c r="AQ53" s="93">
        <f>'4-1м(оренда)'!AV53</f>
        <v>0</v>
      </c>
      <c r="AR53" s="3" t="s">
        <v>10</v>
      </c>
      <c r="AS53" s="6"/>
      <c r="AT53" s="3" t="s">
        <v>10</v>
      </c>
      <c r="AU53" s="5">
        <f>'4-1м(оренда)'!AZ53</f>
        <v>0</v>
      </c>
      <c r="AV53" s="5">
        <f>'4-1м(оренда)'!BA53</f>
        <v>0</v>
      </c>
      <c r="AW53" s="86">
        <f>'оренда#кв'!U47</f>
        <v>0</v>
      </c>
      <c r="AX53" s="86">
        <f>'оренда#кв'!V47</f>
        <v>0</v>
      </c>
      <c r="AY53" s="67"/>
      <c r="BA53" s="11" t="s">
        <v>56</v>
      </c>
      <c r="BB53" s="4">
        <v>2110</v>
      </c>
      <c r="BC53" s="4">
        <v>450</v>
      </c>
      <c r="BD53" s="93">
        <f>'4-1м(оренда)'!AK53</f>
        <v>0</v>
      </c>
      <c r="BE53" s="3" t="s">
        <v>10</v>
      </c>
      <c r="BF53" s="6"/>
      <c r="BG53" s="3" t="s">
        <v>10</v>
      </c>
      <c r="BH53" s="5">
        <f>'4-1м(оренда)'!AO53</f>
        <v>0</v>
      </c>
      <c r="BI53" s="5">
        <f>'4-1м(оренда)'!AP53</f>
        <v>0</v>
      </c>
      <c r="BJ53" s="86">
        <f>'оренда#кв'!X47</f>
        <v>0</v>
      </c>
      <c r="BK53" s="86">
        <f>'оренда#кв'!Y47</f>
        <v>0</v>
      </c>
      <c r="BL53" s="67"/>
    </row>
    <row r="54" spans="1:64" ht="13.5">
      <c r="A54" s="10" t="s">
        <v>57</v>
      </c>
      <c r="B54" s="4">
        <v>2130</v>
      </c>
      <c r="C54" s="4">
        <v>520</v>
      </c>
      <c r="D54" s="93">
        <f>'4-1м(оренда)'!D54</f>
        <v>0</v>
      </c>
      <c r="E54" s="3" t="s">
        <v>10</v>
      </c>
      <c r="F54" s="6"/>
      <c r="G54" s="3" t="s">
        <v>10</v>
      </c>
      <c r="H54" s="5">
        <f>'4-1м(оренда)'!H54</f>
        <v>0</v>
      </c>
      <c r="I54" s="5">
        <f>'4-1м(оренда)'!I54</f>
        <v>0</v>
      </c>
      <c r="J54" s="86">
        <f>'оренда#кв'!AA48</f>
        <v>0</v>
      </c>
      <c r="K54" s="86">
        <f>'оренда#кв'!AB48</f>
        <v>0</v>
      </c>
      <c r="L54" s="67"/>
      <c r="N54" s="10" t="s">
        <v>57</v>
      </c>
      <c r="O54" s="4">
        <v>2130</v>
      </c>
      <c r="P54" s="4">
        <v>520</v>
      </c>
      <c r="Q54" s="93">
        <f>'4-1м(оренда)'!Z54</f>
        <v>0</v>
      </c>
      <c r="R54" s="3" t="s">
        <v>10</v>
      </c>
      <c r="S54" s="6"/>
      <c r="T54" s="3" t="s">
        <v>10</v>
      </c>
      <c r="U54" s="5">
        <f>'4-1м(оренда)'!AD54</f>
        <v>0</v>
      </c>
      <c r="V54" s="5">
        <f>'4-1м(оренда)'!AE54</f>
        <v>0</v>
      </c>
      <c r="W54" s="86">
        <f>'оренда#кв'!O48</f>
        <v>0</v>
      </c>
      <c r="X54" s="86">
        <f>'оренда#кв'!P48</f>
        <v>0</v>
      </c>
      <c r="Y54" s="67"/>
      <c r="AA54" s="10" t="s">
        <v>57</v>
      </c>
      <c r="AB54" s="4">
        <v>2130</v>
      </c>
      <c r="AC54" s="4">
        <v>520</v>
      </c>
      <c r="AD54" s="93">
        <f>'4-1м(оренда)'!O54</f>
        <v>0</v>
      </c>
      <c r="AE54" s="3" t="s">
        <v>10</v>
      </c>
      <c r="AF54" s="6"/>
      <c r="AG54" s="3" t="s">
        <v>10</v>
      </c>
      <c r="AH54" s="5">
        <f>'4-1м(оренда)'!S54</f>
        <v>0</v>
      </c>
      <c r="AI54" s="5">
        <f>'4-1м(оренда)'!T54</f>
        <v>0</v>
      </c>
      <c r="AJ54" s="86">
        <f>'оренда#кв'!R48</f>
        <v>0</v>
      </c>
      <c r="AK54" s="86">
        <f>'оренда#кв'!S48</f>
        <v>0</v>
      </c>
      <c r="AL54" s="67"/>
      <c r="AN54" s="10" t="s">
        <v>57</v>
      </c>
      <c r="AO54" s="4">
        <v>2130</v>
      </c>
      <c r="AP54" s="4">
        <v>520</v>
      </c>
      <c r="AQ54" s="93">
        <f>'4-1м(оренда)'!AV54</f>
        <v>0</v>
      </c>
      <c r="AR54" s="3" t="s">
        <v>10</v>
      </c>
      <c r="AS54" s="6"/>
      <c r="AT54" s="3" t="s">
        <v>10</v>
      </c>
      <c r="AU54" s="5">
        <f>'4-1м(оренда)'!AZ54</f>
        <v>0</v>
      </c>
      <c r="AV54" s="5">
        <f>'4-1м(оренда)'!BA54</f>
        <v>0</v>
      </c>
      <c r="AW54" s="86">
        <f>'оренда#кв'!U48</f>
        <v>0</v>
      </c>
      <c r="AX54" s="86">
        <f>'оренда#кв'!V48</f>
        <v>0</v>
      </c>
      <c r="AY54" s="67"/>
      <c r="BA54" s="10" t="s">
        <v>57</v>
      </c>
      <c r="BB54" s="4">
        <v>2130</v>
      </c>
      <c r="BC54" s="4">
        <v>520</v>
      </c>
      <c r="BD54" s="93">
        <f>'4-1м(оренда)'!AK54</f>
        <v>0</v>
      </c>
      <c r="BE54" s="3" t="s">
        <v>10</v>
      </c>
      <c r="BF54" s="6"/>
      <c r="BG54" s="3" t="s">
        <v>10</v>
      </c>
      <c r="BH54" s="5">
        <f>'4-1м(оренда)'!AO54</f>
        <v>0</v>
      </c>
      <c r="BI54" s="5">
        <f>'4-1м(оренда)'!AP54</f>
        <v>0</v>
      </c>
      <c r="BJ54" s="86">
        <f>'оренда#кв'!X48</f>
        <v>0</v>
      </c>
      <c r="BK54" s="86">
        <f>'оренда#кв'!Y48</f>
        <v>0</v>
      </c>
      <c r="BL54" s="67"/>
    </row>
    <row r="55" spans="1:64" ht="13.5">
      <c r="A55" s="10" t="s">
        <v>58</v>
      </c>
      <c r="B55" s="4">
        <v>2131</v>
      </c>
      <c r="C55" s="4">
        <v>530</v>
      </c>
      <c r="D55" s="93">
        <f>'4-1м(оренда)'!D55</f>
        <v>0</v>
      </c>
      <c r="E55" s="3" t="s">
        <v>10</v>
      </c>
      <c r="F55" s="6"/>
      <c r="G55" s="3" t="s">
        <v>10</v>
      </c>
      <c r="H55" s="5">
        <f>'4-1м(оренда)'!H55</f>
        <v>0</v>
      </c>
      <c r="I55" s="5">
        <f>'4-1м(оренда)'!I55</f>
        <v>0</v>
      </c>
      <c r="J55" s="86">
        <f>'оренда#кв'!AA49</f>
        <v>0</v>
      </c>
      <c r="K55" s="86">
        <f>'оренда#кв'!AB49</f>
        <v>0</v>
      </c>
      <c r="L55" s="67"/>
      <c r="N55" s="10" t="s">
        <v>58</v>
      </c>
      <c r="O55" s="4">
        <v>2131</v>
      </c>
      <c r="P55" s="4">
        <v>530</v>
      </c>
      <c r="Q55" s="93">
        <f>'4-1м(оренда)'!Z55</f>
        <v>0</v>
      </c>
      <c r="R55" s="3" t="s">
        <v>10</v>
      </c>
      <c r="S55" s="6"/>
      <c r="T55" s="3" t="s">
        <v>10</v>
      </c>
      <c r="U55" s="5">
        <f>'4-1м(оренда)'!AD55</f>
        <v>0</v>
      </c>
      <c r="V55" s="5">
        <f>'4-1м(оренда)'!AE55</f>
        <v>0</v>
      </c>
      <c r="W55" s="86">
        <f>'оренда#кв'!O49</f>
        <v>0</v>
      </c>
      <c r="X55" s="86">
        <f>'оренда#кв'!P49</f>
        <v>0</v>
      </c>
      <c r="Y55" s="67"/>
      <c r="AA55" s="10" t="s">
        <v>58</v>
      </c>
      <c r="AB55" s="4">
        <v>2131</v>
      </c>
      <c r="AC55" s="4">
        <v>530</v>
      </c>
      <c r="AD55" s="93">
        <f>'4-1м(оренда)'!O55</f>
        <v>0</v>
      </c>
      <c r="AE55" s="3" t="s">
        <v>10</v>
      </c>
      <c r="AF55" s="6"/>
      <c r="AG55" s="3" t="s">
        <v>10</v>
      </c>
      <c r="AH55" s="5">
        <f>'4-1м(оренда)'!S55</f>
        <v>0</v>
      </c>
      <c r="AI55" s="5">
        <f>'4-1м(оренда)'!T55</f>
        <v>0</v>
      </c>
      <c r="AJ55" s="86">
        <f>'оренда#кв'!R49</f>
        <v>0</v>
      </c>
      <c r="AK55" s="86">
        <f>'оренда#кв'!S49</f>
        <v>0</v>
      </c>
      <c r="AL55" s="67"/>
      <c r="AN55" s="10" t="s">
        <v>58</v>
      </c>
      <c r="AO55" s="4">
        <v>2131</v>
      </c>
      <c r="AP55" s="4">
        <v>530</v>
      </c>
      <c r="AQ55" s="93">
        <f>'4-1м(оренда)'!AV55</f>
        <v>0</v>
      </c>
      <c r="AR55" s="3" t="s">
        <v>10</v>
      </c>
      <c r="AS55" s="6"/>
      <c r="AT55" s="3" t="s">
        <v>10</v>
      </c>
      <c r="AU55" s="5">
        <f>'4-1м(оренда)'!AZ55</f>
        <v>0</v>
      </c>
      <c r="AV55" s="5">
        <f>'4-1м(оренда)'!BA55</f>
        <v>0</v>
      </c>
      <c r="AW55" s="86">
        <f>'оренда#кв'!U49</f>
        <v>0</v>
      </c>
      <c r="AX55" s="86">
        <f>'оренда#кв'!V49</f>
        <v>0</v>
      </c>
      <c r="AY55" s="67"/>
      <c r="BA55" s="10" t="s">
        <v>58</v>
      </c>
      <c r="BB55" s="4">
        <v>2131</v>
      </c>
      <c r="BC55" s="4">
        <v>530</v>
      </c>
      <c r="BD55" s="93">
        <f>'4-1м(оренда)'!AK55</f>
        <v>0</v>
      </c>
      <c r="BE55" s="3" t="s">
        <v>10</v>
      </c>
      <c r="BF55" s="6"/>
      <c r="BG55" s="3" t="s">
        <v>10</v>
      </c>
      <c r="BH55" s="5">
        <f>'4-1м(оренда)'!AO55</f>
        <v>0</v>
      </c>
      <c r="BI55" s="5">
        <f>'4-1м(оренда)'!AP55</f>
        <v>0</v>
      </c>
      <c r="BJ55" s="86">
        <f>'оренда#кв'!X49</f>
        <v>0</v>
      </c>
      <c r="BK55" s="86">
        <f>'оренда#кв'!Y49</f>
        <v>0</v>
      </c>
      <c r="BL55" s="67"/>
    </row>
    <row r="56" spans="1:64" ht="25.5">
      <c r="A56" s="11" t="s">
        <v>59</v>
      </c>
      <c r="B56" s="4">
        <v>2133</v>
      </c>
      <c r="C56" s="4">
        <v>550</v>
      </c>
      <c r="D56" s="93">
        <f>'4-1м(оренда)'!D56</f>
        <v>0</v>
      </c>
      <c r="E56" s="3" t="s">
        <v>10</v>
      </c>
      <c r="F56" s="6"/>
      <c r="G56" s="3" t="s">
        <v>10</v>
      </c>
      <c r="H56" s="5">
        <f>'4-1м(оренда)'!H56</f>
        <v>0</v>
      </c>
      <c r="I56" s="5">
        <f>'4-1м(оренда)'!I56</f>
        <v>0</v>
      </c>
      <c r="J56" s="86">
        <f>'оренда#кв'!AA50</f>
        <v>0</v>
      </c>
      <c r="K56" s="86">
        <f>'оренда#кв'!AB50</f>
        <v>0</v>
      </c>
      <c r="L56" s="67"/>
      <c r="N56" s="11" t="s">
        <v>59</v>
      </c>
      <c r="O56" s="4">
        <v>2133</v>
      </c>
      <c r="P56" s="4">
        <v>550</v>
      </c>
      <c r="Q56" s="93">
        <f>'4-1м(оренда)'!Z56</f>
        <v>0</v>
      </c>
      <c r="R56" s="3" t="s">
        <v>10</v>
      </c>
      <c r="S56" s="6"/>
      <c r="T56" s="3" t="s">
        <v>10</v>
      </c>
      <c r="U56" s="5">
        <f>'4-1м(оренда)'!AD56</f>
        <v>0</v>
      </c>
      <c r="V56" s="5">
        <f>'4-1м(оренда)'!AE56</f>
        <v>0</v>
      </c>
      <c r="W56" s="86">
        <f>'оренда#кв'!O50</f>
        <v>0</v>
      </c>
      <c r="X56" s="86">
        <f>'оренда#кв'!P50</f>
        <v>0</v>
      </c>
      <c r="Y56" s="67"/>
      <c r="AA56" s="11" t="s">
        <v>59</v>
      </c>
      <c r="AB56" s="4">
        <v>2133</v>
      </c>
      <c r="AC56" s="4">
        <v>550</v>
      </c>
      <c r="AD56" s="93">
        <f>'4-1м(оренда)'!O56</f>
        <v>0</v>
      </c>
      <c r="AE56" s="3" t="s">
        <v>10</v>
      </c>
      <c r="AF56" s="6"/>
      <c r="AG56" s="3" t="s">
        <v>10</v>
      </c>
      <c r="AH56" s="5">
        <f>'4-1м(оренда)'!S56</f>
        <v>0</v>
      </c>
      <c r="AI56" s="5">
        <f>'4-1м(оренда)'!T56</f>
        <v>0</v>
      </c>
      <c r="AJ56" s="86">
        <f>'оренда#кв'!R50</f>
        <v>0</v>
      </c>
      <c r="AK56" s="86">
        <f>'оренда#кв'!S50</f>
        <v>0</v>
      </c>
      <c r="AL56" s="67"/>
      <c r="AN56" s="11" t="s">
        <v>59</v>
      </c>
      <c r="AO56" s="4">
        <v>2133</v>
      </c>
      <c r="AP56" s="4">
        <v>550</v>
      </c>
      <c r="AQ56" s="93">
        <f>'4-1м(оренда)'!AV56</f>
        <v>0</v>
      </c>
      <c r="AR56" s="3" t="s">
        <v>10</v>
      </c>
      <c r="AS56" s="6"/>
      <c r="AT56" s="3" t="s">
        <v>10</v>
      </c>
      <c r="AU56" s="5">
        <f>'4-1м(оренда)'!AZ56</f>
        <v>0</v>
      </c>
      <c r="AV56" s="5">
        <f>'4-1м(оренда)'!BA56</f>
        <v>0</v>
      </c>
      <c r="AW56" s="86">
        <f>'оренда#кв'!U50</f>
        <v>0</v>
      </c>
      <c r="AX56" s="86">
        <f>'оренда#кв'!V50</f>
        <v>0</v>
      </c>
      <c r="AY56" s="67"/>
      <c r="BA56" s="11" t="s">
        <v>59</v>
      </c>
      <c r="BB56" s="4">
        <v>2133</v>
      </c>
      <c r="BC56" s="4">
        <v>550</v>
      </c>
      <c r="BD56" s="93">
        <f>'4-1м(оренда)'!AK56</f>
        <v>0</v>
      </c>
      <c r="BE56" s="3" t="s">
        <v>10</v>
      </c>
      <c r="BF56" s="6"/>
      <c r="BG56" s="3" t="s">
        <v>10</v>
      </c>
      <c r="BH56" s="5">
        <f>'4-1м(оренда)'!AO56</f>
        <v>0</v>
      </c>
      <c r="BI56" s="5">
        <f>'4-1м(оренда)'!AP56</f>
        <v>0</v>
      </c>
      <c r="BJ56" s="86">
        <f>'оренда#кв'!X50</f>
        <v>0</v>
      </c>
      <c r="BK56" s="86">
        <f>'оренда#кв'!Y50</f>
        <v>0</v>
      </c>
      <c r="BL56" s="67"/>
    </row>
    <row r="57" spans="1:64" ht="13.5">
      <c r="A57" s="10" t="s">
        <v>60</v>
      </c>
      <c r="B57" s="4">
        <v>2200</v>
      </c>
      <c r="C57" s="4">
        <v>590</v>
      </c>
      <c r="D57" s="93">
        <f>'4-1м(оренда)'!D57</f>
        <v>0</v>
      </c>
      <c r="E57" s="3" t="s">
        <v>10</v>
      </c>
      <c r="F57" s="6"/>
      <c r="G57" s="3" t="s">
        <v>10</v>
      </c>
      <c r="H57" s="5">
        <f>'4-1м(оренда)'!H57</f>
        <v>0</v>
      </c>
      <c r="I57" s="5">
        <f>'4-1м(оренда)'!I57</f>
        <v>0</v>
      </c>
      <c r="J57" s="86">
        <f>'оренда#кв'!AA51</f>
        <v>0</v>
      </c>
      <c r="K57" s="86">
        <f>'оренда#кв'!AB51</f>
        <v>0</v>
      </c>
      <c r="L57" s="67"/>
      <c r="N57" s="10" t="s">
        <v>60</v>
      </c>
      <c r="O57" s="4">
        <v>2200</v>
      </c>
      <c r="P57" s="4">
        <v>590</v>
      </c>
      <c r="Q57" s="93">
        <f>'4-1м(оренда)'!Z57</f>
        <v>0</v>
      </c>
      <c r="R57" s="3" t="s">
        <v>10</v>
      </c>
      <c r="S57" s="6"/>
      <c r="T57" s="3" t="s">
        <v>10</v>
      </c>
      <c r="U57" s="5">
        <f>'4-1м(оренда)'!AD57</f>
        <v>0</v>
      </c>
      <c r="V57" s="5">
        <f>'4-1м(оренда)'!AE57</f>
        <v>0</v>
      </c>
      <c r="W57" s="86">
        <f>'оренда#кв'!O51</f>
        <v>0</v>
      </c>
      <c r="X57" s="86">
        <f>'оренда#кв'!P51</f>
        <v>0</v>
      </c>
      <c r="Y57" s="67"/>
      <c r="AA57" s="10" t="s">
        <v>60</v>
      </c>
      <c r="AB57" s="4">
        <v>2200</v>
      </c>
      <c r="AC57" s="4">
        <v>590</v>
      </c>
      <c r="AD57" s="93">
        <f>'4-1м(оренда)'!O57</f>
        <v>0</v>
      </c>
      <c r="AE57" s="3" t="s">
        <v>10</v>
      </c>
      <c r="AF57" s="6"/>
      <c r="AG57" s="3" t="s">
        <v>10</v>
      </c>
      <c r="AH57" s="5">
        <f>'4-1м(оренда)'!S57</f>
        <v>0</v>
      </c>
      <c r="AI57" s="5">
        <f>'4-1м(оренда)'!T57</f>
        <v>0</v>
      </c>
      <c r="AJ57" s="86">
        <f>'оренда#кв'!R51</f>
        <v>0</v>
      </c>
      <c r="AK57" s="86">
        <f>'оренда#кв'!S51</f>
        <v>0</v>
      </c>
      <c r="AL57" s="67"/>
      <c r="AN57" s="10" t="s">
        <v>60</v>
      </c>
      <c r="AO57" s="4">
        <v>2200</v>
      </c>
      <c r="AP57" s="4">
        <v>590</v>
      </c>
      <c r="AQ57" s="93">
        <f>'4-1м(оренда)'!AV57</f>
        <v>0</v>
      </c>
      <c r="AR57" s="3" t="s">
        <v>10</v>
      </c>
      <c r="AS57" s="6"/>
      <c r="AT57" s="3" t="s">
        <v>10</v>
      </c>
      <c r="AU57" s="5">
        <f>'4-1м(оренда)'!AZ57</f>
        <v>0</v>
      </c>
      <c r="AV57" s="5">
        <f>'4-1м(оренда)'!BA57</f>
        <v>0</v>
      </c>
      <c r="AW57" s="86">
        <f>'оренда#кв'!U51</f>
        <v>0</v>
      </c>
      <c r="AX57" s="86">
        <f>'оренда#кв'!V51</f>
        <v>0</v>
      </c>
      <c r="AY57" s="67"/>
      <c r="BA57" s="10" t="s">
        <v>60</v>
      </c>
      <c r="BB57" s="4">
        <v>2200</v>
      </c>
      <c r="BC57" s="4">
        <v>590</v>
      </c>
      <c r="BD57" s="93">
        <f>'4-1м(оренда)'!AK57</f>
        <v>0</v>
      </c>
      <c r="BE57" s="3" t="s">
        <v>10</v>
      </c>
      <c r="BF57" s="6"/>
      <c r="BG57" s="3" t="s">
        <v>10</v>
      </c>
      <c r="BH57" s="5">
        <f>'4-1м(оренда)'!AO57</f>
        <v>0</v>
      </c>
      <c r="BI57" s="5">
        <f>'4-1м(оренда)'!AP57</f>
        <v>0</v>
      </c>
      <c r="BJ57" s="86">
        <f>'оренда#кв'!X51</f>
        <v>0</v>
      </c>
      <c r="BK57" s="86">
        <f>'оренда#кв'!Y51</f>
        <v>0</v>
      </c>
      <c r="BL57" s="67"/>
    </row>
    <row r="58" spans="1:64" ht="13.5">
      <c r="A58" s="10" t="s">
        <v>61</v>
      </c>
      <c r="B58" s="4">
        <v>2300</v>
      </c>
      <c r="C58" s="4">
        <v>600</v>
      </c>
      <c r="D58" s="93">
        <f>'4-1м(оренда)'!D58</f>
        <v>0</v>
      </c>
      <c r="E58" s="4" t="s">
        <v>10</v>
      </c>
      <c r="F58" s="6"/>
      <c r="G58" s="3" t="s">
        <v>10</v>
      </c>
      <c r="H58" s="5">
        <f>'4-1м(оренда)'!H58</f>
        <v>0</v>
      </c>
      <c r="I58" s="5">
        <f>'4-1м(оренда)'!I58</f>
        <v>0</v>
      </c>
      <c r="J58" s="86">
        <f>'оренда#кв'!AA52</f>
        <v>0</v>
      </c>
      <c r="K58" s="86">
        <f>'оренда#кв'!AB52</f>
        <v>0</v>
      </c>
      <c r="L58" s="67"/>
      <c r="N58" s="10" t="s">
        <v>61</v>
      </c>
      <c r="O58" s="4">
        <v>2300</v>
      </c>
      <c r="P58" s="4">
        <v>600</v>
      </c>
      <c r="Q58" s="93">
        <f>'4-1м(оренда)'!Z58</f>
        <v>0</v>
      </c>
      <c r="R58" s="4" t="s">
        <v>10</v>
      </c>
      <c r="S58" s="6"/>
      <c r="T58" s="3" t="s">
        <v>10</v>
      </c>
      <c r="U58" s="5">
        <f>'4-1м(оренда)'!AD58</f>
        <v>0</v>
      </c>
      <c r="V58" s="5">
        <f>'4-1м(оренда)'!AE58</f>
        <v>0</v>
      </c>
      <c r="W58" s="86">
        <f>'оренда#кв'!O52</f>
        <v>0</v>
      </c>
      <c r="X58" s="86">
        <f>'оренда#кв'!P52</f>
        <v>0</v>
      </c>
      <c r="Y58" s="67"/>
      <c r="AA58" s="10" t="s">
        <v>61</v>
      </c>
      <c r="AB58" s="4">
        <v>2300</v>
      </c>
      <c r="AC58" s="4">
        <v>600</v>
      </c>
      <c r="AD58" s="93">
        <f>'4-1м(оренда)'!O58</f>
        <v>0</v>
      </c>
      <c r="AE58" s="4" t="s">
        <v>10</v>
      </c>
      <c r="AF58" s="6"/>
      <c r="AG58" s="3" t="s">
        <v>10</v>
      </c>
      <c r="AH58" s="5">
        <f>'4-1м(оренда)'!S58</f>
        <v>0</v>
      </c>
      <c r="AI58" s="5">
        <f>'4-1м(оренда)'!T58</f>
        <v>0</v>
      </c>
      <c r="AJ58" s="86">
        <f>'оренда#кв'!R52</f>
        <v>0</v>
      </c>
      <c r="AK58" s="86">
        <f>'оренда#кв'!S52</f>
        <v>0</v>
      </c>
      <c r="AL58" s="67"/>
      <c r="AN58" s="10" t="s">
        <v>61</v>
      </c>
      <c r="AO58" s="4">
        <v>2300</v>
      </c>
      <c r="AP58" s="4">
        <v>600</v>
      </c>
      <c r="AQ58" s="93">
        <f>'4-1м(оренда)'!AV58</f>
        <v>0</v>
      </c>
      <c r="AR58" s="4" t="s">
        <v>10</v>
      </c>
      <c r="AS58" s="6"/>
      <c r="AT58" s="3" t="s">
        <v>10</v>
      </c>
      <c r="AU58" s="5">
        <f>'4-1м(оренда)'!AZ58</f>
        <v>0</v>
      </c>
      <c r="AV58" s="5">
        <f>'4-1м(оренда)'!BA58</f>
        <v>0</v>
      </c>
      <c r="AW58" s="86">
        <f>'оренда#кв'!U52</f>
        <v>0</v>
      </c>
      <c r="AX58" s="86">
        <f>'оренда#кв'!V52</f>
        <v>0</v>
      </c>
      <c r="AY58" s="67"/>
      <c r="BA58" s="10" t="s">
        <v>61</v>
      </c>
      <c r="BB58" s="4">
        <v>2300</v>
      </c>
      <c r="BC58" s="4">
        <v>600</v>
      </c>
      <c r="BD58" s="93">
        <f>'4-1м(оренда)'!AK58</f>
        <v>0</v>
      </c>
      <c r="BE58" s="4" t="s">
        <v>10</v>
      </c>
      <c r="BF58" s="6"/>
      <c r="BG58" s="3" t="s">
        <v>10</v>
      </c>
      <c r="BH58" s="5">
        <f>'4-1м(оренда)'!AO58</f>
        <v>0</v>
      </c>
      <c r="BI58" s="5">
        <f>'4-1м(оренда)'!AP58</f>
        <v>0</v>
      </c>
      <c r="BJ58" s="86">
        <f>'оренда#кв'!X52</f>
        <v>0</v>
      </c>
      <c r="BK58" s="86">
        <f>'оренда#кв'!Y52</f>
        <v>0</v>
      </c>
      <c r="BL58" s="67"/>
    </row>
    <row r="59" spans="1:64" ht="14.25" thickBot="1">
      <c r="A59" s="20" t="s">
        <v>62</v>
      </c>
      <c r="B59" s="21">
        <v>2400</v>
      </c>
      <c r="C59" s="21">
        <v>610</v>
      </c>
      <c r="D59" s="118">
        <f>'4-1м(оренда)'!D59</f>
        <v>0</v>
      </c>
      <c r="E59" s="23" t="s">
        <v>10</v>
      </c>
      <c r="F59" s="22"/>
      <c r="G59" s="23" t="s">
        <v>10</v>
      </c>
      <c r="H59" s="44">
        <f>'4-1м(оренда)'!H59</f>
        <v>0</v>
      </c>
      <c r="I59" s="44">
        <f>'4-1м(оренда)'!I59</f>
        <v>0</v>
      </c>
      <c r="J59" s="87">
        <f>'оренда#кв'!AA53</f>
        <v>0</v>
      </c>
      <c r="K59" s="87">
        <f>'оренда#кв'!AB53</f>
        <v>0</v>
      </c>
      <c r="L59" s="68"/>
      <c r="N59" s="20" t="s">
        <v>62</v>
      </c>
      <c r="O59" s="21">
        <v>2400</v>
      </c>
      <c r="P59" s="21">
        <v>610</v>
      </c>
      <c r="Q59" s="118">
        <f>'4-1м(оренда)'!Z59</f>
        <v>0</v>
      </c>
      <c r="R59" s="23" t="s">
        <v>10</v>
      </c>
      <c r="S59" s="22"/>
      <c r="T59" s="23" t="s">
        <v>10</v>
      </c>
      <c r="U59" s="5">
        <f>'4-1м(оренда)'!AD59</f>
        <v>0</v>
      </c>
      <c r="V59" s="5">
        <f>'4-1м(оренда)'!AE59</f>
        <v>0</v>
      </c>
      <c r="W59" s="86">
        <f>'оренда#кв'!O53</f>
        <v>0</v>
      </c>
      <c r="X59" s="86">
        <f>'оренда#кв'!P53</f>
        <v>0</v>
      </c>
      <c r="Y59" s="68"/>
      <c r="AA59" s="20" t="s">
        <v>62</v>
      </c>
      <c r="AB59" s="21">
        <v>2400</v>
      </c>
      <c r="AC59" s="21">
        <v>610</v>
      </c>
      <c r="AD59" s="118">
        <f>'4-1м(оренда)'!O59</f>
        <v>0</v>
      </c>
      <c r="AE59" s="23" t="s">
        <v>10</v>
      </c>
      <c r="AF59" s="22"/>
      <c r="AG59" s="23" t="s">
        <v>10</v>
      </c>
      <c r="AH59" s="44">
        <f>'4-1м(оренда)'!S59</f>
        <v>0</v>
      </c>
      <c r="AI59" s="44">
        <f>'4-1м(оренда)'!T59</f>
        <v>0</v>
      </c>
      <c r="AJ59" s="87">
        <f>'оренда#кв'!R53</f>
        <v>0</v>
      </c>
      <c r="AK59" s="87">
        <f>'оренда#кв'!S53</f>
        <v>0</v>
      </c>
      <c r="AL59" s="68"/>
      <c r="AN59" s="20" t="s">
        <v>62</v>
      </c>
      <c r="AO59" s="21">
        <v>2400</v>
      </c>
      <c r="AP59" s="21">
        <v>610</v>
      </c>
      <c r="AQ59" s="118">
        <f>'4-1м(оренда)'!AV59</f>
        <v>0</v>
      </c>
      <c r="AR59" s="23" t="s">
        <v>10</v>
      </c>
      <c r="AS59" s="22"/>
      <c r="AT59" s="23" t="s">
        <v>10</v>
      </c>
      <c r="AU59" s="44">
        <f>'4-1м(оренда)'!AZ59</f>
        <v>0</v>
      </c>
      <c r="AV59" s="44">
        <f>'4-1м(оренда)'!BA59</f>
        <v>0</v>
      </c>
      <c r="AW59" s="87">
        <f>'оренда#кв'!U53</f>
        <v>0</v>
      </c>
      <c r="AX59" s="87">
        <f>'оренда#кв'!V53</f>
        <v>0</v>
      </c>
      <c r="AY59" s="68"/>
      <c r="BA59" s="20" t="s">
        <v>62</v>
      </c>
      <c r="BB59" s="21">
        <v>2400</v>
      </c>
      <c r="BC59" s="21">
        <v>610</v>
      </c>
      <c r="BD59" s="118">
        <f>'4-1м(оренда)'!AK59</f>
        <v>0</v>
      </c>
      <c r="BE59" s="23" t="s">
        <v>10</v>
      </c>
      <c r="BF59" s="22"/>
      <c r="BG59" s="23" t="s">
        <v>10</v>
      </c>
      <c r="BH59" s="44">
        <f>'4-1м(оренда)'!AO59</f>
        <v>0</v>
      </c>
      <c r="BI59" s="44">
        <f>'4-1м(оренда)'!AP59</f>
        <v>0</v>
      </c>
      <c r="BJ59" s="87">
        <f>'оренда#кв'!X53</f>
        <v>0</v>
      </c>
      <c r="BK59" s="87">
        <f>'оренда#кв'!Y53</f>
        <v>0</v>
      </c>
      <c r="BL59" s="68"/>
    </row>
    <row r="60" spans="1:64" s="37" customFormat="1" ht="15.75">
      <c r="A60" s="69" t="s">
        <v>151</v>
      </c>
      <c r="B60" s="51"/>
      <c r="C60" s="51"/>
      <c r="D60" s="70"/>
      <c r="E60" s="55"/>
      <c r="F60" s="55"/>
      <c r="G60" s="55"/>
      <c r="H60" s="55" t="s">
        <v>148</v>
      </c>
      <c r="I60" s="55"/>
      <c r="J60" s="55"/>
      <c r="K60" s="55"/>
      <c r="L60" s="55"/>
      <c r="N60" s="69" t="s">
        <v>151</v>
      </c>
      <c r="O60" s="51"/>
      <c r="P60" s="51"/>
      <c r="Q60" s="70"/>
      <c r="R60" s="55"/>
      <c r="S60" s="55"/>
      <c r="T60" s="55"/>
      <c r="U60" s="55" t="s">
        <v>148</v>
      </c>
      <c r="V60" s="55"/>
      <c r="W60" s="55"/>
      <c r="X60" s="55"/>
      <c r="Y60" s="55"/>
      <c r="AA60" s="69" t="s">
        <v>151</v>
      </c>
      <c r="AB60" s="51"/>
      <c r="AC60" s="51"/>
      <c r="AD60" s="70"/>
      <c r="AE60" s="55"/>
      <c r="AF60" s="55"/>
      <c r="AG60" s="55"/>
      <c r="AH60" s="55" t="s">
        <v>148</v>
      </c>
      <c r="AI60" s="55"/>
      <c r="AJ60" s="55"/>
      <c r="AK60" s="55"/>
      <c r="AL60" s="55"/>
      <c r="AN60" s="69" t="s">
        <v>151</v>
      </c>
      <c r="AO60" s="51"/>
      <c r="AP60" s="51"/>
      <c r="AQ60" s="70"/>
      <c r="AR60" s="55"/>
      <c r="AS60" s="55"/>
      <c r="AT60" s="55"/>
      <c r="AU60" s="55" t="s">
        <v>148</v>
      </c>
      <c r="AV60" s="55"/>
      <c r="AW60" s="55"/>
      <c r="AX60" s="55"/>
      <c r="AY60" s="55"/>
      <c r="BA60" s="69" t="s">
        <v>151</v>
      </c>
      <c r="BB60" s="51"/>
      <c r="BC60" s="51"/>
      <c r="BD60" s="70"/>
      <c r="BE60" s="55"/>
      <c r="BF60" s="55"/>
      <c r="BG60" s="55"/>
      <c r="BH60" s="55" t="s">
        <v>148</v>
      </c>
      <c r="BI60" s="55"/>
      <c r="BJ60" s="55"/>
      <c r="BK60" s="55"/>
      <c r="BL60" s="55"/>
    </row>
    <row r="61" spans="1:64" s="37" customFormat="1" ht="16.5">
      <c r="A61" s="71" t="s">
        <v>152</v>
      </c>
      <c r="B61" s="40"/>
      <c r="C61" s="40"/>
      <c r="D61" s="55"/>
      <c r="E61" s="55"/>
      <c r="F61" s="55"/>
      <c r="G61" s="55"/>
      <c r="H61" s="55" t="s">
        <v>149</v>
      </c>
      <c r="I61" s="55"/>
      <c r="J61" s="55"/>
      <c r="K61" s="55"/>
      <c r="L61" s="55"/>
      <c r="N61" s="71" t="s">
        <v>152</v>
      </c>
      <c r="O61" s="40"/>
      <c r="P61" s="40"/>
      <c r="Q61" s="55"/>
      <c r="R61" s="55"/>
      <c r="S61" s="55"/>
      <c r="T61" s="55"/>
      <c r="U61" s="55" t="s">
        <v>149</v>
      </c>
      <c r="V61" s="55"/>
      <c r="W61" s="55"/>
      <c r="X61" s="55"/>
      <c r="Y61" s="55"/>
      <c r="AA61" s="71" t="s">
        <v>152</v>
      </c>
      <c r="AB61" s="40"/>
      <c r="AC61" s="40"/>
      <c r="AD61" s="55"/>
      <c r="AE61" s="55"/>
      <c r="AF61" s="55"/>
      <c r="AG61" s="55"/>
      <c r="AH61" s="55" t="s">
        <v>149</v>
      </c>
      <c r="AI61" s="55"/>
      <c r="AJ61" s="55"/>
      <c r="AK61" s="55"/>
      <c r="AL61" s="55"/>
      <c r="AN61" s="71" t="s">
        <v>152</v>
      </c>
      <c r="AO61" s="40"/>
      <c r="AP61" s="40"/>
      <c r="AQ61" s="55"/>
      <c r="AR61" s="55"/>
      <c r="AS61" s="55"/>
      <c r="AT61" s="55"/>
      <c r="AU61" s="55" t="s">
        <v>149</v>
      </c>
      <c r="AV61" s="55"/>
      <c r="AW61" s="55"/>
      <c r="AX61" s="55"/>
      <c r="AY61" s="55"/>
      <c r="BA61" s="71" t="s">
        <v>152</v>
      </c>
      <c r="BB61" s="40"/>
      <c r="BC61" s="40"/>
      <c r="BD61" s="55"/>
      <c r="BE61" s="55"/>
      <c r="BF61" s="55"/>
      <c r="BG61" s="55"/>
      <c r="BH61" s="55" t="s">
        <v>149</v>
      </c>
      <c r="BI61" s="55"/>
      <c r="BJ61" s="55"/>
      <c r="BK61" s="55"/>
      <c r="BL61" s="55"/>
    </row>
    <row r="62" spans="1:64" ht="13.5">
      <c r="A62" s="53"/>
      <c r="B62" s="40"/>
      <c r="C62" s="40"/>
      <c r="D62" s="55"/>
      <c r="E62" s="55"/>
      <c r="F62" s="55"/>
      <c r="G62" s="55"/>
      <c r="H62" s="72"/>
      <c r="I62" s="55"/>
      <c r="J62" s="55"/>
      <c r="K62" s="55"/>
      <c r="L62" s="55"/>
      <c r="N62" s="53"/>
      <c r="O62" s="40"/>
      <c r="P62" s="40"/>
      <c r="Q62" s="55"/>
      <c r="R62" s="55"/>
      <c r="S62" s="55"/>
      <c r="T62" s="55"/>
      <c r="U62" s="72"/>
      <c r="V62" s="55"/>
      <c r="W62" s="55"/>
      <c r="X62" s="55"/>
      <c r="Y62" s="55"/>
      <c r="AA62" s="53"/>
      <c r="AB62" s="40"/>
      <c r="AC62" s="40"/>
      <c r="AD62" s="55"/>
      <c r="AE62" s="55"/>
      <c r="AF62" s="55"/>
      <c r="AG62" s="55"/>
      <c r="AH62" s="72"/>
      <c r="AI62" s="55"/>
      <c r="AJ62" s="55"/>
      <c r="AK62" s="55"/>
      <c r="AL62" s="55"/>
      <c r="AN62" s="53"/>
      <c r="AO62" s="40"/>
      <c r="AP62" s="40"/>
      <c r="AQ62" s="55"/>
      <c r="AR62" s="55"/>
      <c r="AS62" s="55"/>
      <c r="AT62" s="55"/>
      <c r="AU62" s="72"/>
      <c r="AV62" s="55"/>
      <c r="AW62" s="55"/>
      <c r="AX62" s="55"/>
      <c r="AY62" s="55"/>
      <c r="BA62" s="53"/>
      <c r="BB62" s="40"/>
      <c r="BC62" s="40"/>
      <c r="BD62" s="55"/>
      <c r="BE62" s="55"/>
      <c r="BF62" s="55"/>
      <c r="BG62" s="55"/>
      <c r="BH62" s="72"/>
      <c r="BI62" s="55"/>
      <c r="BJ62" s="55"/>
      <c r="BK62" s="55"/>
      <c r="BL62" s="55"/>
    </row>
    <row r="63" spans="1:54" ht="13.5">
      <c r="A63" s="1"/>
      <c r="B63" s="2"/>
      <c r="N63" s="1"/>
      <c r="O63" s="2"/>
      <c r="AA63" s="1"/>
      <c r="AB63" s="2"/>
      <c r="AN63" s="1"/>
      <c r="AO63" s="2"/>
      <c r="BA63" s="1"/>
      <c r="BB63" s="2"/>
    </row>
  </sheetData>
  <sheetProtection password="CEE3" sheet="1" objects="1" scenarios="1"/>
  <mergeCells count="50">
    <mergeCell ref="S7:S8"/>
    <mergeCell ref="T7:T8"/>
    <mergeCell ref="O7:O8"/>
    <mergeCell ref="P7:P8"/>
    <mergeCell ref="Q7:Q8"/>
    <mergeCell ref="R7:R8"/>
    <mergeCell ref="A7:A8"/>
    <mergeCell ref="B7:B8"/>
    <mergeCell ref="C7:C8"/>
    <mergeCell ref="D7:D8"/>
    <mergeCell ref="G7:G8"/>
    <mergeCell ref="H7:I7"/>
    <mergeCell ref="E7:E8"/>
    <mergeCell ref="F7:F8"/>
    <mergeCell ref="AN7:AN8"/>
    <mergeCell ref="AO7:AO8"/>
    <mergeCell ref="J7:K7"/>
    <mergeCell ref="L7:L8"/>
    <mergeCell ref="W7:X7"/>
    <mergeCell ref="Y7:Y8"/>
    <mergeCell ref="AA7:AA8"/>
    <mergeCell ref="AB7:AB8"/>
    <mergeCell ref="N7:N8"/>
    <mergeCell ref="U7:V7"/>
    <mergeCell ref="AP7:AP8"/>
    <mergeCell ref="AQ7:AQ8"/>
    <mergeCell ref="AL7:AL8"/>
    <mergeCell ref="AC7:AC8"/>
    <mergeCell ref="AD7:AD8"/>
    <mergeCell ref="AE7:AE8"/>
    <mergeCell ref="AF7:AF8"/>
    <mergeCell ref="AJ7:AK7"/>
    <mergeCell ref="AG7:AG8"/>
    <mergeCell ref="AH7:AI7"/>
    <mergeCell ref="BL7:BL8"/>
    <mergeCell ref="BJ7:BK7"/>
    <mergeCell ref="AR7:AR8"/>
    <mergeCell ref="AS7:AS8"/>
    <mergeCell ref="AT7:AT8"/>
    <mergeCell ref="AU7:AV7"/>
    <mergeCell ref="AY7:AY8"/>
    <mergeCell ref="BA7:BA8"/>
    <mergeCell ref="BB7:BB8"/>
    <mergeCell ref="AW7:AX7"/>
    <mergeCell ref="BG7:BG8"/>
    <mergeCell ref="BH7:BI7"/>
    <mergeCell ref="BC7:BC8"/>
    <mergeCell ref="BD7:BD8"/>
    <mergeCell ref="BE7:BE8"/>
    <mergeCell ref="BF7:BF8"/>
  </mergeCells>
  <printOptions/>
  <pageMargins left="0.75" right="0.75" top="1" bottom="1" header="0.5" footer="0.5"/>
  <pageSetup horizontalDpi="600" verticalDpi="600" orientation="landscape" paperSize="9" scale="93" r:id="rId1"/>
  <colBreaks count="2" manualBreakCount="2">
    <brk id="12" max="65535" man="1"/>
    <brk id="25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pane xSplit="1" ySplit="3" topLeftCell="Q4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125" defaultRowHeight="12.75"/>
  <cols>
    <col min="1" max="1" width="8.125" style="24" customWidth="1"/>
    <col min="2" max="2" width="10.25390625" style="90" customWidth="1"/>
    <col min="3" max="13" width="10.25390625" style="37" customWidth="1"/>
    <col min="14" max="16" width="10.25390625" style="0" customWidth="1"/>
    <col min="17" max="25" width="10.25390625" style="37" customWidth="1"/>
    <col min="26" max="28" width="10.25390625" style="0" customWidth="1"/>
  </cols>
  <sheetData>
    <row r="1" spans="1:28" ht="12.75">
      <c r="A1" s="416" t="s">
        <v>2</v>
      </c>
      <c r="B1" s="388" t="s">
        <v>91</v>
      </c>
      <c r="C1" s="382"/>
      <c r="D1" s="383"/>
      <c r="E1" s="404" t="s">
        <v>96</v>
      </c>
      <c r="F1" s="405"/>
      <c r="G1" s="406"/>
      <c r="H1" s="404" t="s">
        <v>99</v>
      </c>
      <c r="I1" s="405"/>
      <c r="J1" s="406"/>
      <c r="K1" s="404" t="s">
        <v>105</v>
      </c>
      <c r="L1" s="405"/>
      <c r="M1" s="406"/>
      <c r="N1" s="419" t="s">
        <v>101</v>
      </c>
      <c r="O1" s="420"/>
      <c r="P1" s="421"/>
      <c r="Q1" s="410" t="s">
        <v>94</v>
      </c>
      <c r="R1" s="411"/>
      <c r="S1" s="412"/>
      <c r="T1" s="410" t="s">
        <v>107</v>
      </c>
      <c r="U1" s="411"/>
      <c r="V1" s="412"/>
      <c r="W1" s="410" t="s">
        <v>103</v>
      </c>
      <c r="X1" s="411"/>
      <c r="Y1" s="412"/>
      <c r="Z1" s="398" t="s">
        <v>104</v>
      </c>
      <c r="AA1" s="399"/>
      <c r="AB1" s="400"/>
    </row>
    <row r="2" spans="1:28" ht="12.75">
      <c r="A2" s="417"/>
      <c r="B2" s="389" t="s">
        <v>95</v>
      </c>
      <c r="C2" s="384"/>
      <c r="D2" s="385"/>
      <c r="E2" s="407"/>
      <c r="F2" s="408"/>
      <c r="G2" s="409"/>
      <c r="H2" s="407"/>
      <c r="I2" s="408"/>
      <c r="J2" s="409"/>
      <c r="K2" s="407"/>
      <c r="L2" s="408"/>
      <c r="M2" s="409"/>
      <c r="N2" s="422" t="s">
        <v>131</v>
      </c>
      <c r="O2" s="423"/>
      <c r="P2" s="424"/>
      <c r="Q2" s="413" t="s">
        <v>106</v>
      </c>
      <c r="R2" s="414"/>
      <c r="S2" s="415"/>
      <c r="T2" s="413" t="s">
        <v>108</v>
      </c>
      <c r="U2" s="414"/>
      <c r="V2" s="415"/>
      <c r="W2" s="413" t="s">
        <v>109</v>
      </c>
      <c r="X2" s="414"/>
      <c r="Y2" s="415"/>
      <c r="Z2" s="401" t="s">
        <v>93</v>
      </c>
      <c r="AA2" s="402"/>
      <c r="AB2" s="403"/>
    </row>
    <row r="3" spans="1:28" ht="12.75">
      <c r="A3" s="418"/>
      <c r="B3" s="88" t="s">
        <v>130</v>
      </c>
      <c r="C3" s="39" t="s">
        <v>136</v>
      </c>
      <c r="D3" s="39" t="s">
        <v>147</v>
      </c>
      <c r="E3" s="39" t="s">
        <v>130</v>
      </c>
      <c r="F3" s="39" t="s">
        <v>136</v>
      </c>
      <c r="G3" s="39" t="s">
        <v>147</v>
      </c>
      <c r="H3" s="39" t="s">
        <v>130</v>
      </c>
      <c r="I3" s="39" t="s">
        <v>136</v>
      </c>
      <c r="J3" s="39" t="s">
        <v>147</v>
      </c>
      <c r="K3" s="39" t="s">
        <v>130</v>
      </c>
      <c r="L3" s="39" t="s">
        <v>136</v>
      </c>
      <c r="M3" s="39" t="s">
        <v>147</v>
      </c>
      <c r="N3" s="26" t="s">
        <v>130</v>
      </c>
      <c r="O3" s="26" t="s">
        <v>136</v>
      </c>
      <c r="P3" s="41" t="s">
        <v>147</v>
      </c>
      <c r="Q3" s="41" t="s">
        <v>130</v>
      </c>
      <c r="R3" s="26" t="s">
        <v>136</v>
      </c>
      <c r="S3" s="41" t="s">
        <v>147</v>
      </c>
      <c r="T3" s="41" t="s">
        <v>130</v>
      </c>
      <c r="U3" s="26" t="s">
        <v>136</v>
      </c>
      <c r="V3" s="41" t="s">
        <v>147</v>
      </c>
      <c r="W3" s="41" t="s">
        <v>130</v>
      </c>
      <c r="X3" s="26" t="s">
        <v>136</v>
      </c>
      <c r="Y3" s="41" t="s">
        <v>147</v>
      </c>
      <c r="Z3" s="25" t="s">
        <v>130</v>
      </c>
      <c r="AA3" s="25" t="s">
        <v>136</v>
      </c>
      <c r="AB3" s="85" t="s">
        <v>147</v>
      </c>
    </row>
    <row r="4" spans="1:28" s="77" customFormat="1" ht="12.75">
      <c r="A4" s="91" t="s">
        <v>11</v>
      </c>
      <c r="B4" s="76">
        <f aca="true" t="shared" si="0" ref="B4:M4">B9</f>
        <v>0</v>
      </c>
      <c r="C4" s="76">
        <f t="shared" si="0"/>
        <v>12566</v>
      </c>
      <c r="D4" s="76">
        <f t="shared" si="0"/>
        <v>0</v>
      </c>
      <c r="E4" s="76">
        <f t="shared" si="0"/>
        <v>0</v>
      </c>
      <c r="F4" s="76">
        <f t="shared" si="0"/>
        <v>18529</v>
      </c>
      <c r="G4" s="76">
        <f t="shared" si="0"/>
        <v>0</v>
      </c>
      <c r="H4" s="76">
        <f t="shared" si="0"/>
        <v>0</v>
      </c>
      <c r="I4" s="76">
        <f t="shared" si="0"/>
        <v>25338</v>
      </c>
      <c r="J4" s="76">
        <f t="shared" si="0"/>
        <v>19461</v>
      </c>
      <c r="K4" s="76">
        <f t="shared" si="0"/>
        <v>0</v>
      </c>
      <c r="L4" s="76">
        <f t="shared" si="0"/>
        <v>507</v>
      </c>
      <c r="M4" s="76">
        <f t="shared" si="0"/>
        <v>498</v>
      </c>
      <c r="N4" s="76">
        <f aca="true" t="shared" si="1" ref="N4:N53">B4+E4+H4+K4</f>
        <v>0</v>
      </c>
      <c r="O4" s="76">
        <f aca="true" t="shared" si="2" ref="O4:O53">C4+F4+I4+L4</f>
        <v>56940</v>
      </c>
      <c r="P4" s="76">
        <f aca="true" t="shared" si="3" ref="P4:P53">D4+G4+J4+M4</f>
        <v>19959</v>
      </c>
      <c r="Q4" s="76">
        <f aca="true" t="shared" si="4" ref="Q4:Y4">Q9</f>
        <v>0</v>
      </c>
      <c r="R4" s="76">
        <f t="shared" si="4"/>
        <v>18617</v>
      </c>
      <c r="S4" s="76">
        <f t="shared" si="4"/>
        <v>0</v>
      </c>
      <c r="T4" s="76">
        <f t="shared" si="4"/>
        <v>0</v>
      </c>
      <c r="U4" s="76">
        <f t="shared" si="4"/>
        <v>599</v>
      </c>
      <c r="V4" s="76">
        <f t="shared" si="4"/>
        <v>0</v>
      </c>
      <c r="W4" s="76">
        <f t="shared" si="4"/>
        <v>0</v>
      </c>
      <c r="X4" s="76">
        <f t="shared" si="4"/>
        <v>63</v>
      </c>
      <c r="Y4" s="76">
        <f t="shared" si="4"/>
        <v>0</v>
      </c>
      <c r="Z4" s="76">
        <f aca="true" t="shared" si="5" ref="Z4:Z53">N4+Q4+T4+W4</f>
        <v>0</v>
      </c>
      <c r="AA4" s="76">
        <f aca="true" t="shared" si="6" ref="AA4:AA53">O4+R4+U4+X4</f>
        <v>76219</v>
      </c>
      <c r="AB4" s="76">
        <f aca="true" t="shared" si="7" ref="AB4:AB53">P4+S4+V4+Y4</f>
        <v>19959</v>
      </c>
    </row>
    <row r="5" spans="1:29" ht="12.75">
      <c r="A5" s="31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>
        <f t="shared" si="1"/>
        <v>0</v>
      </c>
      <c r="O5" s="18">
        <f t="shared" si="2"/>
        <v>0</v>
      </c>
      <c r="P5" s="18">
        <f t="shared" si="3"/>
        <v>0</v>
      </c>
      <c r="Q5" s="17"/>
      <c r="R5" s="17"/>
      <c r="S5" s="17"/>
      <c r="T5" s="17"/>
      <c r="U5" s="17"/>
      <c r="V5" s="17"/>
      <c r="W5" s="17"/>
      <c r="X5" s="17"/>
      <c r="Y5" s="17"/>
      <c r="Z5" s="18">
        <f t="shared" si="5"/>
        <v>0</v>
      </c>
      <c r="AA5" s="18">
        <f t="shared" si="6"/>
        <v>0</v>
      </c>
      <c r="AB5" s="18">
        <f t="shared" si="7"/>
        <v>0</v>
      </c>
      <c r="AC5" s="27"/>
    </row>
    <row r="6" spans="1:29" ht="12.75">
      <c r="A6" s="31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>
        <f aca="true" t="shared" si="8" ref="N6:P8">B6+E6+H6+K6</f>
        <v>0</v>
      </c>
      <c r="O6" s="18">
        <f t="shared" si="8"/>
        <v>0</v>
      </c>
      <c r="P6" s="18">
        <f t="shared" si="8"/>
        <v>0</v>
      </c>
      <c r="Q6" s="17"/>
      <c r="R6" s="17"/>
      <c r="S6" s="17"/>
      <c r="T6" s="17"/>
      <c r="U6" s="17"/>
      <c r="V6" s="17"/>
      <c r="W6" s="17"/>
      <c r="X6" s="17"/>
      <c r="Y6" s="17"/>
      <c r="Z6" s="18">
        <f aca="true" t="shared" si="9" ref="Z6:AB8">N6+Q6+T6+W6</f>
        <v>0</v>
      </c>
      <c r="AA6" s="18">
        <f t="shared" si="9"/>
        <v>0</v>
      </c>
      <c r="AB6" s="18">
        <f t="shared" si="9"/>
        <v>0</v>
      </c>
      <c r="AC6" s="27"/>
    </row>
    <row r="7" spans="1:29" ht="12.75">
      <c r="A7" s="31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>
        <f t="shared" si="8"/>
        <v>0</v>
      </c>
      <c r="O7" s="18">
        <f t="shared" si="8"/>
        <v>0</v>
      </c>
      <c r="P7" s="18">
        <f t="shared" si="8"/>
        <v>0</v>
      </c>
      <c r="Q7" s="17"/>
      <c r="R7" s="17"/>
      <c r="S7" s="17"/>
      <c r="T7" s="17"/>
      <c r="U7" s="17"/>
      <c r="V7" s="17"/>
      <c r="W7" s="17"/>
      <c r="X7" s="17"/>
      <c r="Y7" s="17"/>
      <c r="Z7" s="18">
        <f t="shared" si="9"/>
        <v>0</v>
      </c>
      <c r="AA7" s="18">
        <f t="shared" si="9"/>
        <v>0</v>
      </c>
      <c r="AB7" s="18">
        <f t="shared" si="9"/>
        <v>0</v>
      </c>
      <c r="AC7" s="27"/>
    </row>
    <row r="8" spans="1:29" ht="12.75">
      <c r="A8" s="31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>
        <f t="shared" si="8"/>
        <v>0</v>
      </c>
      <c r="O8" s="18">
        <f t="shared" si="8"/>
        <v>0</v>
      </c>
      <c r="P8" s="18">
        <f t="shared" si="8"/>
        <v>0</v>
      </c>
      <c r="Q8" s="17"/>
      <c r="R8" s="17"/>
      <c r="S8" s="17"/>
      <c r="T8" s="17"/>
      <c r="U8" s="17"/>
      <c r="V8" s="17"/>
      <c r="W8" s="17"/>
      <c r="X8" s="17"/>
      <c r="Y8" s="17"/>
      <c r="Z8" s="18">
        <f t="shared" si="9"/>
        <v>0</v>
      </c>
      <c r="AA8" s="18">
        <f t="shared" si="9"/>
        <v>0</v>
      </c>
      <c r="AB8" s="18">
        <f t="shared" si="9"/>
        <v>0</v>
      </c>
      <c r="AC8" s="27"/>
    </row>
    <row r="9" spans="1:28" s="77" customFormat="1" ht="12.75">
      <c r="A9" s="91" t="s">
        <v>20</v>
      </c>
      <c r="B9" s="76">
        <f aca="true" t="shared" si="10" ref="B9:M9">B10+B45</f>
        <v>0</v>
      </c>
      <c r="C9" s="76">
        <f t="shared" si="10"/>
        <v>12566</v>
      </c>
      <c r="D9" s="76">
        <f t="shared" si="10"/>
        <v>0</v>
      </c>
      <c r="E9" s="76">
        <f t="shared" si="10"/>
        <v>0</v>
      </c>
      <c r="F9" s="76">
        <f t="shared" si="10"/>
        <v>18529</v>
      </c>
      <c r="G9" s="76">
        <f t="shared" si="10"/>
        <v>0</v>
      </c>
      <c r="H9" s="76">
        <f t="shared" si="10"/>
        <v>0</v>
      </c>
      <c r="I9" s="76">
        <f t="shared" si="10"/>
        <v>25338</v>
      </c>
      <c r="J9" s="76">
        <f t="shared" si="10"/>
        <v>19461</v>
      </c>
      <c r="K9" s="76">
        <f t="shared" si="10"/>
        <v>0</v>
      </c>
      <c r="L9" s="76">
        <f t="shared" si="10"/>
        <v>507</v>
      </c>
      <c r="M9" s="76">
        <f t="shared" si="10"/>
        <v>498</v>
      </c>
      <c r="N9" s="76">
        <f t="shared" si="1"/>
        <v>0</v>
      </c>
      <c r="O9" s="76">
        <f t="shared" si="2"/>
        <v>56940</v>
      </c>
      <c r="P9" s="76">
        <f t="shared" si="3"/>
        <v>19959</v>
      </c>
      <c r="Q9" s="76">
        <f aca="true" t="shared" si="11" ref="Q9:Y9">Q10+Q45</f>
        <v>0</v>
      </c>
      <c r="R9" s="76">
        <f t="shared" si="11"/>
        <v>18617</v>
      </c>
      <c r="S9" s="76">
        <f t="shared" si="11"/>
        <v>0</v>
      </c>
      <c r="T9" s="76">
        <f t="shared" si="11"/>
        <v>0</v>
      </c>
      <c r="U9" s="76">
        <f t="shared" si="11"/>
        <v>599</v>
      </c>
      <c r="V9" s="76">
        <f t="shared" si="11"/>
        <v>0</v>
      </c>
      <c r="W9" s="76">
        <f t="shared" si="11"/>
        <v>0</v>
      </c>
      <c r="X9" s="76">
        <f t="shared" si="11"/>
        <v>63</v>
      </c>
      <c r="Y9" s="76">
        <f t="shared" si="11"/>
        <v>0</v>
      </c>
      <c r="Z9" s="76">
        <f t="shared" si="5"/>
        <v>0</v>
      </c>
      <c r="AA9" s="76">
        <f t="shared" si="6"/>
        <v>76219</v>
      </c>
      <c r="AB9" s="76">
        <f t="shared" si="7"/>
        <v>19959</v>
      </c>
    </row>
    <row r="10" spans="1:28" ht="12.75">
      <c r="A10" s="31">
        <v>1000</v>
      </c>
      <c r="B10" s="76">
        <f aca="true" t="shared" si="12" ref="B10:M10">B11+B36</f>
        <v>0</v>
      </c>
      <c r="C10" s="76">
        <f t="shared" si="12"/>
        <v>12350</v>
      </c>
      <c r="D10" s="76">
        <f t="shared" si="12"/>
        <v>0</v>
      </c>
      <c r="E10" s="76">
        <f t="shared" si="12"/>
        <v>0</v>
      </c>
      <c r="F10" s="76">
        <f t="shared" si="12"/>
        <v>18529</v>
      </c>
      <c r="G10" s="76">
        <f t="shared" si="12"/>
        <v>0</v>
      </c>
      <c r="H10" s="76">
        <f t="shared" si="12"/>
        <v>0</v>
      </c>
      <c r="I10" s="76">
        <f t="shared" si="12"/>
        <v>25338</v>
      </c>
      <c r="J10" s="76">
        <f t="shared" si="12"/>
        <v>19461</v>
      </c>
      <c r="K10" s="76">
        <f t="shared" si="12"/>
        <v>0</v>
      </c>
      <c r="L10" s="76">
        <f t="shared" si="12"/>
        <v>507</v>
      </c>
      <c r="M10" s="76">
        <f t="shared" si="12"/>
        <v>498</v>
      </c>
      <c r="N10" s="18">
        <f t="shared" si="1"/>
        <v>0</v>
      </c>
      <c r="O10" s="18">
        <f t="shared" si="2"/>
        <v>56724</v>
      </c>
      <c r="P10" s="18">
        <f t="shared" si="3"/>
        <v>19959</v>
      </c>
      <c r="Q10" s="76">
        <f aca="true" t="shared" si="13" ref="Q10:Y10">Q11+Q36</f>
        <v>0</v>
      </c>
      <c r="R10" s="76">
        <f t="shared" si="13"/>
        <v>18617</v>
      </c>
      <c r="S10" s="76">
        <f t="shared" si="13"/>
        <v>0</v>
      </c>
      <c r="T10" s="76">
        <f t="shared" si="13"/>
        <v>0</v>
      </c>
      <c r="U10" s="76">
        <f t="shared" si="13"/>
        <v>599</v>
      </c>
      <c r="V10" s="76">
        <f t="shared" si="13"/>
        <v>0</v>
      </c>
      <c r="W10" s="76">
        <f t="shared" si="13"/>
        <v>0</v>
      </c>
      <c r="X10" s="76">
        <f t="shared" si="13"/>
        <v>63</v>
      </c>
      <c r="Y10" s="76">
        <f t="shared" si="13"/>
        <v>0</v>
      </c>
      <c r="Z10" s="18">
        <f t="shared" si="5"/>
        <v>0</v>
      </c>
      <c r="AA10" s="18">
        <f t="shared" si="6"/>
        <v>76003</v>
      </c>
      <c r="AB10" s="18">
        <f t="shared" si="7"/>
        <v>19959</v>
      </c>
    </row>
    <row r="11" spans="1:28" ht="12.75">
      <c r="A11" s="31">
        <v>1100</v>
      </c>
      <c r="B11" s="76">
        <f aca="true" t="shared" si="14" ref="B11:M11">B12+B15+B16+B26+B27+B28+B34</f>
        <v>0</v>
      </c>
      <c r="C11" s="76">
        <f t="shared" si="14"/>
        <v>12350</v>
      </c>
      <c r="D11" s="76">
        <f t="shared" si="14"/>
        <v>0</v>
      </c>
      <c r="E11" s="76">
        <f t="shared" si="14"/>
        <v>0</v>
      </c>
      <c r="F11" s="76">
        <f t="shared" si="14"/>
        <v>18529</v>
      </c>
      <c r="G11" s="76">
        <f t="shared" si="14"/>
        <v>0</v>
      </c>
      <c r="H11" s="76">
        <f t="shared" si="14"/>
        <v>0</v>
      </c>
      <c r="I11" s="76">
        <f t="shared" si="14"/>
        <v>25338</v>
      </c>
      <c r="J11" s="76">
        <f t="shared" si="14"/>
        <v>19461</v>
      </c>
      <c r="K11" s="76">
        <f t="shared" si="14"/>
        <v>0</v>
      </c>
      <c r="L11" s="76">
        <f t="shared" si="14"/>
        <v>507</v>
      </c>
      <c r="M11" s="76">
        <f t="shared" si="14"/>
        <v>498</v>
      </c>
      <c r="N11" s="18">
        <f t="shared" si="1"/>
        <v>0</v>
      </c>
      <c r="O11" s="18">
        <f t="shared" si="2"/>
        <v>56724</v>
      </c>
      <c r="P11" s="18">
        <f t="shared" si="3"/>
        <v>19959</v>
      </c>
      <c r="Q11" s="76">
        <f aca="true" t="shared" si="15" ref="Q11:Y11">Q12+Q15+Q16+Q26+Q27+Q28+Q34</f>
        <v>0</v>
      </c>
      <c r="R11" s="76">
        <f t="shared" si="15"/>
        <v>18617</v>
      </c>
      <c r="S11" s="76">
        <f t="shared" si="15"/>
        <v>0</v>
      </c>
      <c r="T11" s="76">
        <f t="shared" si="15"/>
        <v>0</v>
      </c>
      <c r="U11" s="76">
        <f t="shared" si="15"/>
        <v>599</v>
      </c>
      <c r="V11" s="76">
        <f t="shared" si="15"/>
        <v>0</v>
      </c>
      <c r="W11" s="76">
        <f t="shared" si="15"/>
        <v>0</v>
      </c>
      <c r="X11" s="76">
        <f t="shared" si="15"/>
        <v>63</v>
      </c>
      <c r="Y11" s="76">
        <f t="shared" si="15"/>
        <v>0</v>
      </c>
      <c r="Z11" s="18">
        <f t="shared" si="5"/>
        <v>0</v>
      </c>
      <c r="AA11" s="18">
        <f t="shared" si="6"/>
        <v>76003</v>
      </c>
      <c r="AB11" s="18">
        <f t="shared" si="7"/>
        <v>19959</v>
      </c>
    </row>
    <row r="12" spans="1:28" ht="12.75">
      <c r="A12" s="31">
        <v>1110</v>
      </c>
      <c r="B12" s="76">
        <f aca="true" t="shared" si="16" ref="B12:M12">B13+B14</f>
        <v>0</v>
      </c>
      <c r="C12" s="76">
        <f t="shared" si="16"/>
        <v>0</v>
      </c>
      <c r="D12" s="76">
        <f t="shared" si="16"/>
        <v>0</v>
      </c>
      <c r="E12" s="76">
        <f t="shared" si="16"/>
        <v>0</v>
      </c>
      <c r="F12" s="76">
        <f t="shared" si="16"/>
        <v>0</v>
      </c>
      <c r="G12" s="76">
        <f t="shared" si="16"/>
        <v>0</v>
      </c>
      <c r="H12" s="76">
        <f t="shared" si="16"/>
        <v>0</v>
      </c>
      <c r="I12" s="76">
        <f t="shared" si="16"/>
        <v>0</v>
      </c>
      <c r="J12" s="76">
        <f t="shared" si="16"/>
        <v>0</v>
      </c>
      <c r="K12" s="76">
        <f t="shared" si="16"/>
        <v>0</v>
      </c>
      <c r="L12" s="76">
        <f t="shared" si="16"/>
        <v>0</v>
      </c>
      <c r="M12" s="76">
        <f t="shared" si="16"/>
        <v>0</v>
      </c>
      <c r="N12" s="18">
        <f t="shared" si="1"/>
        <v>0</v>
      </c>
      <c r="O12" s="18">
        <f t="shared" si="2"/>
        <v>0</v>
      </c>
      <c r="P12" s="18">
        <f t="shared" si="3"/>
        <v>0</v>
      </c>
      <c r="Q12" s="76">
        <f aca="true" t="shared" si="17" ref="Q12:Y12">Q13+Q14</f>
        <v>0</v>
      </c>
      <c r="R12" s="76">
        <f t="shared" si="17"/>
        <v>0</v>
      </c>
      <c r="S12" s="76">
        <f t="shared" si="17"/>
        <v>0</v>
      </c>
      <c r="T12" s="76">
        <f t="shared" si="17"/>
        <v>0</v>
      </c>
      <c r="U12" s="76">
        <f t="shared" si="17"/>
        <v>0</v>
      </c>
      <c r="V12" s="76">
        <f t="shared" si="17"/>
        <v>0</v>
      </c>
      <c r="W12" s="76">
        <f t="shared" si="17"/>
        <v>0</v>
      </c>
      <c r="X12" s="76">
        <f t="shared" si="17"/>
        <v>0</v>
      </c>
      <c r="Y12" s="76">
        <f t="shared" si="17"/>
        <v>0</v>
      </c>
      <c r="Z12" s="18">
        <f t="shared" si="5"/>
        <v>0</v>
      </c>
      <c r="AA12" s="18">
        <f t="shared" si="6"/>
        <v>0</v>
      </c>
      <c r="AB12" s="18">
        <f t="shared" si="7"/>
        <v>0</v>
      </c>
    </row>
    <row r="13" spans="1:28" ht="12.75">
      <c r="A13" s="31">
        <v>1111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>
        <f t="shared" si="1"/>
        <v>0</v>
      </c>
      <c r="O13" s="18">
        <f t="shared" si="2"/>
        <v>0</v>
      </c>
      <c r="P13" s="18">
        <f t="shared" si="3"/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8">
        <f t="shared" si="5"/>
        <v>0</v>
      </c>
      <c r="AA13" s="18">
        <f t="shared" si="6"/>
        <v>0</v>
      </c>
      <c r="AB13" s="18">
        <f t="shared" si="7"/>
        <v>0</v>
      </c>
    </row>
    <row r="14" spans="1:28" ht="12.75">
      <c r="A14" s="31" t="s">
        <v>71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>
        <f t="shared" si="1"/>
        <v>0</v>
      </c>
      <c r="O14" s="18">
        <f t="shared" si="2"/>
        <v>0</v>
      </c>
      <c r="P14" s="18">
        <f t="shared" si="3"/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8">
        <f t="shared" si="5"/>
        <v>0</v>
      </c>
      <c r="AA14" s="18">
        <f t="shared" si="6"/>
        <v>0</v>
      </c>
      <c r="AB14" s="18">
        <f t="shared" si="7"/>
        <v>0</v>
      </c>
    </row>
    <row r="15" spans="1:28" ht="12.75">
      <c r="A15" s="31">
        <v>1120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>
        <f t="shared" si="1"/>
        <v>0</v>
      </c>
      <c r="O15" s="18">
        <f t="shared" si="2"/>
        <v>0</v>
      </c>
      <c r="P15" s="18">
        <f t="shared" si="3"/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8">
        <f t="shared" si="5"/>
        <v>0</v>
      </c>
      <c r="AA15" s="18">
        <f t="shared" si="6"/>
        <v>0</v>
      </c>
      <c r="AB15" s="18">
        <f t="shared" si="7"/>
        <v>0</v>
      </c>
    </row>
    <row r="16" spans="1:28" ht="12.75">
      <c r="A16" s="31">
        <v>1130</v>
      </c>
      <c r="B16" s="76">
        <f aca="true" t="shared" si="18" ref="B16:M16">SUM(B17:B25)</f>
        <v>0</v>
      </c>
      <c r="C16" s="76">
        <f t="shared" si="18"/>
        <v>12350</v>
      </c>
      <c r="D16" s="76">
        <f t="shared" si="18"/>
        <v>0</v>
      </c>
      <c r="E16" s="76">
        <f t="shared" si="18"/>
        <v>0</v>
      </c>
      <c r="F16" s="76">
        <f t="shared" si="18"/>
        <v>7000</v>
      </c>
      <c r="G16" s="76">
        <f t="shared" si="18"/>
        <v>0</v>
      </c>
      <c r="H16" s="76">
        <f t="shared" si="18"/>
        <v>0</v>
      </c>
      <c r="I16" s="76">
        <f t="shared" si="18"/>
        <v>18480</v>
      </c>
      <c r="J16" s="76">
        <f t="shared" si="18"/>
        <v>12603</v>
      </c>
      <c r="K16" s="76">
        <f t="shared" si="18"/>
        <v>0</v>
      </c>
      <c r="L16" s="76">
        <f t="shared" si="18"/>
        <v>507</v>
      </c>
      <c r="M16" s="76">
        <f t="shared" si="18"/>
        <v>498</v>
      </c>
      <c r="N16" s="18">
        <f t="shared" si="1"/>
        <v>0</v>
      </c>
      <c r="O16" s="18">
        <f t="shared" si="2"/>
        <v>38337</v>
      </c>
      <c r="P16" s="18">
        <f t="shared" si="3"/>
        <v>13101</v>
      </c>
      <c r="Q16" s="76">
        <f aca="true" t="shared" si="19" ref="Q16:Y16">SUM(Q17:Q25)</f>
        <v>0</v>
      </c>
      <c r="R16" s="76">
        <f t="shared" si="19"/>
        <v>17695</v>
      </c>
      <c r="S16" s="76">
        <f t="shared" si="19"/>
        <v>0</v>
      </c>
      <c r="T16" s="76">
        <f t="shared" si="19"/>
        <v>0</v>
      </c>
      <c r="U16" s="76">
        <f t="shared" si="19"/>
        <v>599</v>
      </c>
      <c r="V16" s="76">
        <f t="shared" si="19"/>
        <v>0</v>
      </c>
      <c r="W16" s="76">
        <f t="shared" si="19"/>
        <v>0</v>
      </c>
      <c r="X16" s="76">
        <f t="shared" si="19"/>
        <v>63</v>
      </c>
      <c r="Y16" s="76">
        <f t="shared" si="19"/>
        <v>0</v>
      </c>
      <c r="Z16" s="18">
        <f t="shared" si="5"/>
        <v>0</v>
      </c>
      <c r="AA16" s="18">
        <f t="shared" si="6"/>
        <v>56694</v>
      </c>
      <c r="AB16" s="18">
        <f t="shared" si="7"/>
        <v>13101</v>
      </c>
    </row>
    <row r="17" spans="1:28" ht="12.75">
      <c r="A17" s="31">
        <v>1131</v>
      </c>
      <c r="B17" s="17"/>
      <c r="C17" s="17">
        <v>6165</v>
      </c>
      <c r="D17" s="17"/>
      <c r="E17" s="17"/>
      <c r="F17" s="17">
        <v>3000</v>
      </c>
      <c r="G17" s="17"/>
      <c r="H17" s="17"/>
      <c r="I17" s="17">
        <v>4379</v>
      </c>
      <c r="J17" s="17">
        <v>4379</v>
      </c>
      <c r="K17" s="17"/>
      <c r="L17" s="17">
        <v>90</v>
      </c>
      <c r="M17" s="17">
        <v>81</v>
      </c>
      <c r="N17" s="18">
        <f t="shared" si="1"/>
        <v>0</v>
      </c>
      <c r="O17" s="18">
        <f t="shared" si="2"/>
        <v>13634</v>
      </c>
      <c r="P17" s="18">
        <f t="shared" si="3"/>
        <v>4460</v>
      </c>
      <c r="Q17" s="17"/>
      <c r="R17" s="17">
        <v>469</v>
      </c>
      <c r="S17" s="17"/>
      <c r="T17" s="17"/>
      <c r="U17" s="17"/>
      <c r="V17" s="17"/>
      <c r="W17" s="17"/>
      <c r="X17" s="17"/>
      <c r="Y17" s="17"/>
      <c r="Z17" s="18">
        <f t="shared" si="5"/>
        <v>0</v>
      </c>
      <c r="AA17" s="18">
        <f t="shared" si="6"/>
        <v>14103</v>
      </c>
      <c r="AB17" s="18">
        <f t="shared" si="7"/>
        <v>4460</v>
      </c>
    </row>
    <row r="18" spans="1:28" ht="12.75">
      <c r="A18" s="31">
        <v>1132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>
        <f t="shared" si="1"/>
        <v>0</v>
      </c>
      <c r="O18" s="18">
        <f t="shared" si="2"/>
        <v>0</v>
      </c>
      <c r="P18" s="18">
        <f t="shared" si="3"/>
        <v>0</v>
      </c>
      <c r="Q18" s="17"/>
      <c r="R18" s="17"/>
      <c r="S18" s="17"/>
      <c r="T18" s="17"/>
      <c r="U18" s="17"/>
      <c r="V18" s="17"/>
      <c r="W18" s="17"/>
      <c r="X18" s="17"/>
      <c r="Y18" s="17"/>
      <c r="Z18" s="18">
        <f t="shared" si="5"/>
        <v>0</v>
      </c>
      <c r="AA18" s="18">
        <f t="shared" si="6"/>
        <v>0</v>
      </c>
      <c r="AB18" s="18">
        <f t="shared" si="7"/>
        <v>0</v>
      </c>
    </row>
    <row r="19" spans="1:28" ht="12.75">
      <c r="A19" s="31">
        <v>1133</v>
      </c>
      <c r="B19" s="17"/>
      <c r="C19" s="17"/>
      <c r="D19" s="17"/>
      <c r="E19" s="17"/>
      <c r="F19" s="17"/>
      <c r="G19" s="17"/>
      <c r="H19" s="17"/>
      <c r="I19" s="17">
        <v>360</v>
      </c>
      <c r="J19" s="17"/>
      <c r="K19" s="17"/>
      <c r="L19" s="17"/>
      <c r="M19" s="17"/>
      <c r="N19" s="18">
        <f t="shared" si="1"/>
        <v>0</v>
      </c>
      <c r="O19" s="18">
        <f t="shared" si="2"/>
        <v>360</v>
      </c>
      <c r="P19" s="18">
        <f t="shared" si="3"/>
        <v>0</v>
      </c>
      <c r="Q19" s="17"/>
      <c r="R19" s="17"/>
      <c r="S19" s="17"/>
      <c r="T19" s="17"/>
      <c r="U19" s="17"/>
      <c r="V19" s="17"/>
      <c r="W19" s="17"/>
      <c r="X19" s="17"/>
      <c r="Y19" s="17"/>
      <c r="Z19" s="18">
        <f t="shared" si="5"/>
        <v>0</v>
      </c>
      <c r="AA19" s="18">
        <f t="shared" si="6"/>
        <v>360</v>
      </c>
      <c r="AB19" s="18">
        <f t="shared" si="7"/>
        <v>0</v>
      </c>
    </row>
    <row r="20" spans="1:28" ht="12.75">
      <c r="A20" s="31">
        <v>1134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>
        <f t="shared" si="1"/>
        <v>0</v>
      </c>
      <c r="O20" s="18">
        <f t="shared" si="2"/>
        <v>0</v>
      </c>
      <c r="P20" s="18">
        <f t="shared" si="3"/>
        <v>0</v>
      </c>
      <c r="Q20" s="17"/>
      <c r="R20" s="17"/>
      <c r="S20" s="17"/>
      <c r="T20" s="17"/>
      <c r="U20" s="17"/>
      <c r="V20" s="17"/>
      <c r="W20" s="17"/>
      <c r="X20" s="17"/>
      <c r="Y20" s="17"/>
      <c r="Z20" s="18">
        <f t="shared" si="5"/>
        <v>0</v>
      </c>
      <c r="AA20" s="18">
        <f t="shared" si="6"/>
        <v>0</v>
      </c>
      <c r="AB20" s="18">
        <f t="shared" si="7"/>
        <v>0</v>
      </c>
    </row>
    <row r="21" spans="1:28" ht="12.75">
      <c r="A21" s="31">
        <v>1135</v>
      </c>
      <c r="B21" s="17"/>
      <c r="C21" s="17">
        <v>443</v>
      </c>
      <c r="D21" s="17"/>
      <c r="E21" s="17"/>
      <c r="F21" s="17"/>
      <c r="G21" s="17"/>
      <c r="H21" s="17"/>
      <c r="I21" s="17">
        <v>496</v>
      </c>
      <c r="J21" s="17">
        <v>496</v>
      </c>
      <c r="K21" s="17"/>
      <c r="L21" s="17"/>
      <c r="M21" s="17"/>
      <c r="N21" s="18">
        <f t="shared" si="1"/>
        <v>0</v>
      </c>
      <c r="O21" s="18">
        <f t="shared" si="2"/>
        <v>939</v>
      </c>
      <c r="P21" s="18">
        <f t="shared" si="3"/>
        <v>496</v>
      </c>
      <c r="Q21" s="17"/>
      <c r="R21" s="17">
        <v>722</v>
      </c>
      <c r="S21" s="17"/>
      <c r="T21" s="17"/>
      <c r="U21" s="17"/>
      <c r="V21" s="17"/>
      <c r="W21" s="17"/>
      <c r="X21" s="17"/>
      <c r="Y21" s="17"/>
      <c r="Z21" s="18">
        <f t="shared" si="5"/>
        <v>0</v>
      </c>
      <c r="AA21" s="18">
        <f t="shared" si="6"/>
        <v>1661</v>
      </c>
      <c r="AB21" s="18">
        <f t="shared" si="7"/>
        <v>496</v>
      </c>
    </row>
    <row r="22" spans="1:28" ht="12.75">
      <c r="A22" s="31">
        <v>1136</v>
      </c>
      <c r="B22" s="17"/>
      <c r="C22" s="17">
        <v>300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>
        <f t="shared" si="1"/>
        <v>0</v>
      </c>
      <c r="O22" s="18">
        <f t="shared" si="2"/>
        <v>300</v>
      </c>
      <c r="P22" s="18">
        <f t="shared" si="3"/>
        <v>0</v>
      </c>
      <c r="Q22" s="17"/>
      <c r="R22" s="17">
        <v>506</v>
      </c>
      <c r="S22" s="17"/>
      <c r="T22" s="17"/>
      <c r="U22" s="17">
        <v>44</v>
      </c>
      <c r="V22" s="17"/>
      <c r="W22" s="17"/>
      <c r="X22" s="17"/>
      <c r="Y22" s="17"/>
      <c r="Z22" s="18">
        <f t="shared" si="5"/>
        <v>0</v>
      </c>
      <c r="AA22" s="18">
        <f t="shared" si="6"/>
        <v>850</v>
      </c>
      <c r="AB22" s="18">
        <f t="shared" si="7"/>
        <v>0</v>
      </c>
    </row>
    <row r="23" spans="1:28" ht="12.75">
      <c r="A23" s="31">
        <v>1137</v>
      </c>
      <c r="B23" s="17"/>
      <c r="C23" s="17">
        <v>650</v>
      </c>
      <c r="D23" s="17"/>
      <c r="E23" s="17"/>
      <c r="F23" s="17"/>
      <c r="G23" s="17"/>
      <c r="H23" s="17"/>
      <c r="I23" s="17">
        <v>3575</v>
      </c>
      <c r="J23" s="17">
        <v>3575</v>
      </c>
      <c r="K23" s="17"/>
      <c r="L23" s="17"/>
      <c r="M23" s="17"/>
      <c r="N23" s="18">
        <f t="shared" si="1"/>
        <v>0</v>
      </c>
      <c r="O23" s="18">
        <f t="shared" si="2"/>
        <v>4225</v>
      </c>
      <c r="P23" s="18">
        <f t="shared" si="3"/>
        <v>3575</v>
      </c>
      <c r="Q23" s="17"/>
      <c r="R23" s="17">
        <v>1568</v>
      </c>
      <c r="S23" s="17"/>
      <c r="T23" s="17"/>
      <c r="U23" s="17"/>
      <c r="V23" s="17"/>
      <c r="W23" s="17"/>
      <c r="X23" s="17"/>
      <c r="Y23" s="17"/>
      <c r="Z23" s="18">
        <f t="shared" si="5"/>
        <v>0</v>
      </c>
      <c r="AA23" s="18">
        <f t="shared" si="6"/>
        <v>5793</v>
      </c>
      <c r="AB23" s="18">
        <f t="shared" si="7"/>
        <v>3575</v>
      </c>
    </row>
    <row r="24" spans="1:28" ht="12.75">
      <c r="A24" s="31">
        <v>1138</v>
      </c>
      <c r="B24" s="17"/>
      <c r="C24" s="17">
        <v>342</v>
      </c>
      <c r="D24" s="17"/>
      <c r="E24" s="17"/>
      <c r="F24" s="17"/>
      <c r="G24" s="17"/>
      <c r="H24" s="17"/>
      <c r="I24" s="17">
        <v>2716</v>
      </c>
      <c r="J24" s="17">
        <v>2716</v>
      </c>
      <c r="K24" s="17"/>
      <c r="L24" s="17">
        <v>364</v>
      </c>
      <c r="M24" s="17">
        <v>364</v>
      </c>
      <c r="N24" s="18">
        <f t="shared" si="1"/>
        <v>0</v>
      </c>
      <c r="O24" s="18">
        <f t="shared" si="2"/>
        <v>3422</v>
      </c>
      <c r="P24" s="18">
        <f t="shared" si="3"/>
        <v>3080</v>
      </c>
      <c r="Q24" s="17"/>
      <c r="R24" s="17">
        <v>5219</v>
      </c>
      <c r="S24" s="17"/>
      <c r="T24" s="17"/>
      <c r="U24" s="17"/>
      <c r="V24" s="17"/>
      <c r="W24" s="17"/>
      <c r="X24" s="17"/>
      <c r="Y24" s="17"/>
      <c r="Z24" s="18">
        <f t="shared" si="5"/>
        <v>0</v>
      </c>
      <c r="AA24" s="18">
        <f t="shared" si="6"/>
        <v>8641</v>
      </c>
      <c r="AB24" s="18">
        <f t="shared" si="7"/>
        <v>3080</v>
      </c>
    </row>
    <row r="25" spans="1:28" ht="12.75">
      <c r="A25" s="31">
        <v>1139</v>
      </c>
      <c r="B25" s="17"/>
      <c r="C25" s="17">
        <v>4450</v>
      </c>
      <c r="D25" s="17"/>
      <c r="E25" s="17"/>
      <c r="F25" s="17">
        <v>4000</v>
      </c>
      <c r="G25" s="17"/>
      <c r="H25" s="17"/>
      <c r="I25" s="17">
        <v>6954</v>
      </c>
      <c r="J25" s="17">
        <v>1437</v>
      </c>
      <c r="K25" s="17"/>
      <c r="L25" s="17">
        <v>53</v>
      </c>
      <c r="M25" s="17">
        <v>53</v>
      </c>
      <c r="N25" s="18">
        <f t="shared" si="1"/>
        <v>0</v>
      </c>
      <c r="O25" s="18">
        <f t="shared" si="2"/>
        <v>15457</v>
      </c>
      <c r="P25" s="18">
        <f t="shared" si="3"/>
        <v>1490</v>
      </c>
      <c r="Q25" s="17"/>
      <c r="R25" s="17">
        <v>9211</v>
      </c>
      <c r="S25" s="17"/>
      <c r="T25" s="17"/>
      <c r="U25" s="17">
        <v>555</v>
      </c>
      <c r="V25" s="17"/>
      <c r="W25" s="17"/>
      <c r="X25" s="17">
        <v>63</v>
      </c>
      <c r="Y25" s="17"/>
      <c r="Z25" s="18">
        <f t="shared" si="5"/>
        <v>0</v>
      </c>
      <c r="AA25" s="18">
        <f t="shared" si="6"/>
        <v>25286</v>
      </c>
      <c r="AB25" s="18">
        <f t="shared" si="7"/>
        <v>1490</v>
      </c>
    </row>
    <row r="26" spans="1:28" ht="12.75">
      <c r="A26" s="31">
        <v>1140</v>
      </c>
      <c r="B26" s="17"/>
      <c r="C26" s="17"/>
      <c r="D26" s="17"/>
      <c r="E26" s="17"/>
      <c r="F26" s="17"/>
      <c r="G26" s="17"/>
      <c r="H26" s="17"/>
      <c r="I26" s="17">
        <v>455</v>
      </c>
      <c r="J26" s="17">
        <v>455</v>
      </c>
      <c r="K26" s="17"/>
      <c r="L26" s="17"/>
      <c r="M26" s="17"/>
      <c r="N26" s="18">
        <f t="shared" si="1"/>
        <v>0</v>
      </c>
      <c r="O26" s="18">
        <f t="shared" si="2"/>
        <v>455</v>
      </c>
      <c r="P26" s="18">
        <f t="shared" si="3"/>
        <v>455</v>
      </c>
      <c r="Q26" s="17"/>
      <c r="R26" s="17">
        <v>222</v>
      </c>
      <c r="S26" s="17"/>
      <c r="T26" s="17"/>
      <c r="U26" s="17"/>
      <c r="V26" s="17"/>
      <c r="W26" s="17"/>
      <c r="X26" s="17"/>
      <c r="Y26" s="17"/>
      <c r="Z26" s="18">
        <f t="shared" si="5"/>
        <v>0</v>
      </c>
      <c r="AA26" s="18">
        <f t="shared" si="6"/>
        <v>677</v>
      </c>
      <c r="AB26" s="18">
        <f t="shared" si="7"/>
        <v>455</v>
      </c>
    </row>
    <row r="27" spans="1:28" ht="12.75">
      <c r="A27" s="31">
        <v>1150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>
        <f t="shared" si="1"/>
        <v>0</v>
      </c>
      <c r="O27" s="18">
        <f t="shared" si="2"/>
        <v>0</v>
      </c>
      <c r="P27" s="18">
        <f t="shared" si="3"/>
        <v>0</v>
      </c>
      <c r="Q27" s="17"/>
      <c r="R27" s="17"/>
      <c r="S27" s="17"/>
      <c r="T27" s="17"/>
      <c r="U27" s="17"/>
      <c r="V27" s="17"/>
      <c r="W27" s="17"/>
      <c r="X27" s="17"/>
      <c r="Y27" s="17"/>
      <c r="Z27" s="18">
        <f t="shared" si="5"/>
        <v>0</v>
      </c>
      <c r="AA27" s="18">
        <f t="shared" si="6"/>
        <v>0</v>
      </c>
      <c r="AB27" s="18">
        <f t="shared" si="7"/>
        <v>0</v>
      </c>
    </row>
    <row r="28" spans="1:28" ht="12.75">
      <c r="A28" s="31">
        <v>1160</v>
      </c>
      <c r="B28" s="76">
        <f aca="true" t="shared" si="20" ref="B28:M28">SUM(B29:B33)</f>
        <v>0</v>
      </c>
      <c r="C28" s="76">
        <f t="shared" si="20"/>
        <v>0</v>
      </c>
      <c r="D28" s="76">
        <f t="shared" si="20"/>
        <v>0</v>
      </c>
      <c r="E28" s="76">
        <f t="shared" si="20"/>
        <v>0</v>
      </c>
      <c r="F28" s="76">
        <f t="shared" si="20"/>
        <v>11529</v>
      </c>
      <c r="G28" s="76">
        <f t="shared" si="20"/>
        <v>0</v>
      </c>
      <c r="H28" s="76">
        <f t="shared" si="20"/>
        <v>0</v>
      </c>
      <c r="I28" s="76">
        <f t="shared" si="20"/>
        <v>6403</v>
      </c>
      <c r="J28" s="76">
        <f t="shared" si="20"/>
        <v>6403</v>
      </c>
      <c r="K28" s="76">
        <f t="shared" si="20"/>
        <v>0</v>
      </c>
      <c r="L28" s="76">
        <f t="shared" si="20"/>
        <v>0</v>
      </c>
      <c r="M28" s="76">
        <f t="shared" si="20"/>
        <v>0</v>
      </c>
      <c r="N28" s="18">
        <f t="shared" si="1"/>
        <v>0</v>
      </c>
      <c r="O28" s="18">
        <f t="shared" si="2"/>
        <v>17932</v>
      </c>
      <c r="P28" s="18">
        <f t="shared" si="3"/>
        <v>6403</v>
      </c>
      <c r="Q28" s="76">
        <f aca="true" t="shared" si="21" ref="Q28:Y28">SUM(Q29:Q33)</f>
        <v>0</v>
      </c>
      <c r="R28" s="76">
        <f t="shared" si="21"/>
        <v>0</v>
      </c>
      <c r="S28" s="76">
        <f t="shared" si="21"/>
        <v>0</v>
      </c>
      <c r="T28" s="76">
        <f t="shared" si="21"/>
        <v>0</v>
      </c>
      <c r="U28" s="76">
        <f t="shared" si="21"/>
        <v>0</v>
      </c>
      <c r="V28" s="76">
        <f t="shared" si="21"/>
        <v>0</v>
      </c>
      <c r="W28" s="76">
        <f t="shared" si="21"/>
        <v>0</v>
      </c>
      <c r="X28" s="76">
        <f t="shared" si="21"/>
        <v>0</v>
      </c>
      <c r="Y28" s="76">
        <f t="shared" si="21"/>
        <v>0</v>
      </c>
      <c r="Z28" s="18">
        <f t="shared" si="5"/>
        <v>0</v>
      </c>
      <c r="AA28" s="18">
        <f t="shared" si="6"/>
        <v>17932</v>
      </c>
      <c r="AB28" s="18">
        <f t="shared" si="7"/>
        <v>6403</v>
      </c>
    </row>
    <row r="29" spans="1:28" ht="12.75">
      <c r="A29" s="31">
        <v>1161</v>
      </c>
      <c r="B29" s="17"/>
      <c r="C29" s="17"/>
      <c r="D29" s="17"/>
      <c r="E29" s="17"/>
      <c r="F29" s="17">
        <v>1100</v>
      </c>
      <c r="G29" s="17"/>
      <c r="H29" s="17"/>
      <c r="I29" s="17">
        <v>1200</v>
      </c>
      <c r="J29" s="17">
        <v>1200</v>
      </c>
      <c r="K29" s="17"/>
      <c r="L29" s="17"/>
      <c r="M29" s="17"/>
      <c r="N29" s="18">
        <f t="shared" si="1"/>
        <v>0</v>
      </c>
      <c r="O29" s="18">
        <f t="shared" si="2"/>
        <v>2300</v>
      </c>
      <c r="P29" s="18">
        <f t="shared" si="3"/>
        <v>1200</v>
      </c>
      <c r="Q29" s="17"/>
      <c r="R29" s="17"/>
      <c r="S29" s="17"/>
      <c r="T29" s="17"/>
      <c r="U29" s="17"/>
      <c r="V29" s="17"/>
      <c r="W29" s="17"/>
      <c r="X29" s="17"/>
      <c r="Y29" s="17"/>
      <c r="Z29" s="18">
        <f t="shared" si="5"/>
        <v>0</v>
      </c>
      <c r="AA29" s="18">
        <f t="shared" si="6"/>
        <v>2300</v>
      </c>
      <c r="AB29" s="18">
        <f t="shared" si="7"/>
        <v>1200</v>
      </c>
    </row>
    <row r="30" spans="1:28" ht="12.75">
      <c r="A30" s="31">
        <v>1162</v>
      </c>
      <c r="B30" s="17"/>
      <c r="C30" s="17"/>
      <c r="D30" s="17"/>
      <c r="E30" s="17"/>
      <c r="F30" s="17">
        <v>2768</v>
      </c>
      <c r="G30" s="17"/>
      <c r="H30" s="17"/>
      <c r="I30" s="17">
        <v>558</v>
      </c>
      <c r="J30" s="17">
        <v>558</v>
      </c>
      <c r="K30" s="17"/>
      <c r="L30" s="17"/>
      <c r="M30" s="17"/>
      <c r="N30" s="18">
        <f t="shared" si="1"/>
        <v>0</v>
      </c>
      <c r="O30" s="18">
        <f t="shared" si="2"/>
        <v>3326</v>
      </c>
      <c r="P30" s="18">
        <f t="shared" si="3"/>
        <v>558</v>
      </c>
      <c r="Q30" s="17"/>
      <c r="R30" s="17"/>
      <c r="S30" s="17"/>
      <c r="T30" s="17"/>
      <c r="U30" s="17"/>
      <c r="V30" s="17"/>
      <c r="W30" s="17"/>
      <c r="X30" s="17"/>
      <c r="Y30" s="17"/>
      <c r="Z30" s="18">
        <f t="shared" si="5"/>
        <v>0</v>
      </c>
      <c r="AA30" s="18">
        <f t="shared" si="6"/>
        <v>3326</v>
      </c>
      <c r="AB30" s="18">
        <f t="shared" si="7"/>
        <v>558</v>
      </c>
    </row>
    <row r="31" spans="1:28" ht="12.75">
      <c r="A31" s="31">
        <v>1163</v>
      </c>
      <c r="B31" s="17"/>
      <c r="C31" s="17"/>
      <c r="D31" s="17"/>
      <c r="E31" s="17"/>
      <c r="F31" s="17">
        <v>7061</v>
      </c>
      <c r="G31" s="17"/>
      <c r="H31" s="17"/>
      <c r="I31" s="17">
        <v>3865</v>
      </c>
      <c r="J31" s="17">
        <v>3865</v>
      </c>
      <c r="K31" s="17"/>
      <c r="L31" s="17"/>
      <c r="M31" s="17"/>
      <c r="N31" s="18">
        <f t="shared" si="1"/>
        <v>0</v>
      </c>
      <c r="O31" s="18">
        <f t="shared" si="2"/>
        <v>10926</v>
      </c>
      <c r="P31" s="18">
        <f t="shared" si="3"/>
        <v>3865</v>
      </c>
      <c r="Q31" s="17"/>
      <c r="R31" s="17"/>
      <c r="S31" s="17"/>
      <c r="T31" s="17"/>
      <c r="U31" s="17"/>
      <c r="V31" s="17"/>
      <c r="W31" s="17"/>
      <c r="X31" s="17"/>
      <c r="Y31" s="17"/>
      <c r="Z31" s="18">
        <f t="shared" si="5"/>
        <v>0</v>
      </c>
      <c r="AA31" s="18">
        <f t="shared" si="6"/>
        <v>10926</v>
      </c>
      <c r="AB31" s="18">
        <f t="shared" si="7"/>
        <v>3865</v>
      </c>
    </row>
    <row r="32" spans="1:28" ht="12.75">
      <c r="A32" s="31">
        <v>1164</v>
      </c>
      <c r="B32" s="17"/>
      <c r="C32" s="17"/>
      <c r="D32" s="17"/>
      <c r="E32" s="17"/>
      <c r="F32" s="17">
        <v>600</v>
      </c>
      <c r="G32" s="17"/>
      <c r="H32" s="17"/>
      <c r="I32" s="17"/>
      <c r="J32" s="17"/>
      <c r="K32" s="17"/>
      <c r="L32" s="17"/>
      <c r="M32" s="17"/>
      <c r="N32" s="18">
        <f t="shared" si="1"/>
        <v>0</v>
      </c>
      <c r="O32" s="18">
        <f t="shared" si="2"/>
        <v>600</v>
      </c>
      <c r="P32" s="18">
        <f t="shared" si="3"/>
        <v>0</v>
      </c>
      <c r="Q32" s="17"/>
      <c r="R32" s="17"/>
      <c r="S32" s="17"/>
      <c r="T32" s="17"/>
      <c r="U32" s="17"/>
      <c r="V32" s="17"/>
      <c r="W32" s="17"/>
      <c r="X32" s="17"/>
      <c r="Y32" s="17"/>
      <c r="Z32" s="18">
        <f t="shared" si="5"/>
        <v>0</v>
      </c>
      <c r="AA32" s="18">
        <f t="shared" si="6"/>
        <v>600</v>
      </c>
      <c r="AB32" s="18">
        <f t="shared" si="7"/>
        <v>0</v>
      </c>
    </row>
    <row r="33" spans="1:28" ht="12.75">
      <c r="A33" s="31">
        <v>1165</v>
      </c>
      <c r="B33" s="17"/>
      <c r="C33" s="17"/>
      <c r="D33" s="17"/>
      <c r="E33" s="17"/>
      <c r="F33" s="17"/>
      <c r="G33" s="17"/>
      <c r="H33" s="17"/>
      <c r="I33" s="17">
        <v>780</v>
      </c>
      <c r="J33" s="17">
        <v>780</v>
      </c>
      <c r="K33" s="17"/>
      <c r="L33" s="17"/>
      <c r="M33" s="17"/>
      <c r="N33" s="18">
        <f t="shared" si="1"/>
        <v>0</v>
      </c>
      <c r="O33" s="18">
        <f t="shared" si="2"/>
        <v>780</v>
      </c>
      <c r="P33" s="18">
        <f t="shared" si="3"/>
        <v>780</v>
      </c>
      <c r="Q33" s="17"/>
      <c r="R33" s="17"/>
      <c r="S33" s="17"/>
      <c r="T33" s="17"/>
      <c r="U33" s="17"/>
      <c r="V33" s="17"/>
      <c r="W33" s="17"/>
      <c r="X33" s="17"/>
      <c r="Y33" s="17"/>
      <c r="Z33" s="18">
        <f t="shared" si="5"/>
        <v>0</v>
      </c>
      <c r="AA33" s="18">
        <f t="shared" si="6"/>
        <v>780</v>
      </c>
      <c r="AB33" s="18">
        <f t="shared" si="7"/>
        <v>780</v>
      </c>
    </row>
    <row r="34" spans="1:28" ht="12.75">
      <c r="A34" s="31">
        <v>1170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f t="shared" si="1"/>
        <v>0</v>
      </c>
      <c r="O34" s="18">
        <f t="shared" si="2"/>
        <v>0</v>
      </c>
      <c r="P34" s="18">
        <f t="shared" si="3"/>
        <v>0</v>
      </c>
      <c r="Q34" s="17"/>
      <c r="R34" s="17">
        <v>700</v>
      </c>
      <c r="S34" s="17"/>
      <c r="T34" s="17"/>
      <c r="U34" s="17"/>
      <c r="V34" s="17"/>
      <c r="W34" s="17"/>
      <c r="X34" s="17"/>
      <c r="Y34" s="17"/>
      <c r="Z34" s="18">
        <f t="shared" si="5"/>
        <v>0</v>
      </c>
      <c r="AA34" s="18">
        <f t="shared" si="6"/>
        <v>700</v>
      </c>
      <c r="AB34" s="18">
        <f t="shared" si="7"/>
        <v>0</v>
      </c>
    </row>
    <row r="35" spans="1:28" ht="12.75">
      <c r="A35" s="31">
        <v>1200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8">
        <f t="shared" si="1"/>
        <v>0</v>
      </c>
      <c r="O35" s="18">
        <f t="shared" si="2"/>
        <v>0</v>
      </c>
      <c r="P35" s="18">
        <f t="shared" si="3"/>
        <v>0</v>
      </c>
      <c r="Q35" s="17"/>
      <c r="R35" s="17"/>
      <c r="S35" s="17"/>
      <c r="T35" s="17"/>
      <c r="U35" s="17"/>
      <c r="V35" s="17"/>
      <c r="W35" s="17"/>
      <c r="X35" s="17"/>
      <c r="Y35" s="17"/>
      <c r="Z35" s="18">
        <f t="shared" si="5"/>
        <v>0</v>
      </c>
      <c r="AA35" s="18">
        <f t="shared" si="6"/>
        <v>0</v>
      </c>
      <c r="AB35" s="18">
        <f t="shared" si="7"/>
        <v>0</v>
      </c>
    </row>
    <row r="36" spans="1:28" ht="12.75">
      <c r="A36" s="31">
        <v>1300</v>
      </c>
      <c r="B36" s="76">
        <f aca="true" t="shared" si="22" ref="B36:M36">B37+B38+B39+B44</f>
        <v>0</v>
      </c>
      <c r="C36" s="76">
        <f t="shared" si="22"/>
        <v>0</v>
      </c>
      <c r="D36" s="76">
        <f t="shared" si="22"/>
        <v>0</v>
      </c>
      <c r="E36" s="76">
        <f t="shared" si="22"/>
        <v>0</v>
      </c>
      <c r="F36" s="76">
        <f t="shared" si="22"/>
        <v>0</v>
      </c>
      <c r="G36" s="76">
        <f t="shared" si="22"/>
        <v>0</v>
      </c>
      <c r="H36" s="76">
        <f t="shared" si="22"/>
        <v>0</v>
      </c>
      <c r="I36" s="76">
        <f t="shared" si="22"/>
        <v>0</v>
      </c>
      <c r="J36" s="76">
        <f t="shared" si="22"/>
        <v>0</v>
      </c>
      <c r="K36" s="76">
        <f t="shared" si="22"/>
        <v>0</v>
      </c>
      <c r="L36" s="76">
        <f t="shared" si="22"/>
        <v>0</v>
      </c>
      <c r="M36" s="76">
        <f t="shared" si="22"/>
        <v>0</v>
      </c>
      <c r="N36" s="18">
        <f t="shared" si="1"/>
        <v>0</v>
      </c>
      <c r="O36" s="18">
        <f t="shared" si="2"/>
        <v>0</v>
      </c>
      <c r="P36" s="18">
        <f t="shared" si="3"/>
        <v>0</v>
      </c>
      <c r="Q36" s="76">
        <f aca="true" t="shared" si="23" ref="Q36:Y36">Q37+Q38+Q39+Q44</f>
        <v>0</v>
      </c>
      <c r="R36" s="76">
        <f t="shared" si="23"/>
        <v>0</v>
      </c>
      <c r="S36" s="76">
        <f t="shared" si="23"/>
        <v>0</v>
      </c>
      <c r="T36" s="76">
        <f t="shared" si="23"/>
        <v>0</v>
      </c>
      <c r="U36" s="76">
        <f t="shared" si="23"/>
        <v>0</v>
      </c>
      <c r="V36" s="76">
        <f t="shared" si="23"/>
        <v>0</v>
      </c>
      <c r="W36" s="76">
        <f t="shared" si="23"/>
        <v>0</v>
      </c>
      <c r="X36" s="76">
        <f t="shared" si="23"/>
        <v>0</v>
      </c>
      <c r="Y36" s="76">
        <f t="shared" si="23"/>
        <v>0</v>
      </c>
      <c r="Z36" s="18">
        <f t="shared" si="5"/>
        <v>0</v>
      </c>
      <c r="AA36" s="18">
        <f t="shared" si="6"/>
        <v>0</v>
      </c>
      <c r="AB36" s="18">
        <f t="shared" si="7"/>
        <v>0</v>
      </c>
    </row>
    <row r="37" spans="1:28" ht="12.75">
      <c r="A37" s="31">
        <v>1310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>
        <f t="shared" si="1"/>
        <v>0</v>
      </c>
      <c r="O37" s="18">
        <f t="shared" si="2"/>
        <v>0</v>
      </c>
      <c r="P37" s="18">
        <f t="shared" si="3"/>
        <v>0</v>
      </c>
      <c r="Q37" s="17"/>
      <c r="R37" s="17"/>
      <c r="S37" s="17"/>
      <c r="T37" s="17"/>
      <c r="U37" s="17"/>
      <c r="V37" s="17"/>
      <c r="W37" s="17"/>
      <c r="X37" s="17"/>
      <c r="Y37" s="17"/>
      <c r="Z37" s="18">
        <f t="shared" si="5"/>
        <v>0</v>
      </c>
      <c r="AA37" s="18">
        <f t="shared" si="6"/>
        <v>0</v>
      </c>
      <c r="AB37" s="18">
        <f t="shared" si="7"/>
        <v>0</v>
      </c>
    </row>
    <row r="38" spans="1:28" ht="12.75">
      <c r="A38" s="31">
        <v>1320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>
        <f t="shared" si="1"/>
        <v>0</v>
      </c>
      <c r="O38" s="18">
        <f t="shared" si="2"/>
        <v>0</v>
      </c>
      <c r="P38" s="18">
        <f t="shared" si="3"/>
        <v>0</v>
      </c>
      <c r="Q38" s="17"/>
      <c r="R38" s="17"/>
      <c r="S38" s="17"/>
      <c r="T38" s="17"/>
      <c r="U38" s="17"/>
      <c r="V38" s="17"/>
      <c r="W38" s="17"/>
      <c r="X38" s="17"/>
      <c r="Y38" s="17"/>
      <c r="Z38" s="18">
        <f t="shared" si="5"/>
        <v>0</v>
      </c>
      <c r="AA38" s="18">
        <f t="shared" si="6"/>
        <v>0</v>
      </c>
      <c r="AB38" s="18">
        <f t="shared" si="7"/>
        <v>0</v>
      </c>
    </row>
    <row r="39" spans="1:28" ht="12.75">
      <c r="A39" s="31">
        <v>1340</v>
      </c>
      <c r="B39" s="76">
        <f aca="true" t="shared" si="24" ref="B39:M39">SUM(B40:B43)</f>
        <v>0</v>
      </c>
      <c r="C39" s="76">
        <f t="shared" si="24"/>
        <v>0</v>
      </c>
      <c r="D39" s="76">
        <f t="shared" si="24"/>
        <v>0</v>
      </c>
      <c r="E39" s="76">
        <f t="shared" si="24"/>
        <v>0</v>
      </c>
      <c r="F39" s="76">
        <f t="shared" si="24"/>
        <v>0</v>
      </c>
      <c r="G39" s="76">
        <f t="shared" si="24"/>
        <v>0</v>
      </c>
      <c r="H39" s="76">
        <f t="shared" si="24"/>
        <v>0</v>
      </c>
      <c r="I39" s="76">
        <f t="shared" si="24"/>
        <v>0</v>
      </c>
      <c r="J39" s="76">
        <f t="shared" si="24"/>
        <v>0</v>
      </c>
      <c r="K39" s="76">
        <f t="shared" si="24"/>
        <v>0</v>
      </c>
      <c r="L39" s="76">
        <f t="shared" si="24"/>
        <v>0</v>
      </c>
      <c r="M39" s="76">
        <f t="shared" si="24"/>
        <v>0</v>
      </c>
      <c r="N39" s="18">
        <f t="shared" si="1"/>
        <v>0</v>
      </c>
      <c r="O39" s="18">
        <f t="shared" si="2"/>
        <v>0</v>
      </c>
      <c r="P39" s="18">
        <f t="shared" si="3"/>
        <v>0</v>
      </c>
      <c r="Q39" s="76">
        <f aca="true" t="shared" si="25" ref="Q39:Y39">SUM(Q40:Q43)</f>
        <v>0</v>
      </c>
      <c r="R39" s="76">
        <f t="shared" si="25"/>
        <v>0</v>
      </c>
      <c r="S39" s="76">
        <f t="shared" si="25"/>
        <v>0</v>
      </c>
      <c r="T39" s="76">
        <f t="shared" si="25"/>
        <v>0</v>
      </c>
      <c r="U39" s="76">
        <f t="shared" si="25"/>
        <v>0</v>
      </c>
      <c r="V39" s="76">
        <f t="shared" si="25"/>
        <v>0</v>
      </c>
      <c r="W39" s="76">
        <f t="shared" si="25"/>
        <v>0</v>
      </c>
      <c r="X39" s="76">
        <f t="shared" si="25"/>
        <v>0</v>
      </c>
      <c r="Y39" s="76">
        <f t="shared" si="25"/>
        <v>0</v>
      </c>
      <c r="Z39" s="18">
        <f t="shared" si="5"/>
        <v>0</v>
      </c>
      <c r="AA39" s="18">
        <f t="shared" si="6"/>
        <v>0</v>
      </c>
      <c r="AB39" s="18">
        <f t="shared" si="7"/>
        <v>0</v>
      </c>
    </row>
    <row r="40" spans="1:28" ht="12.75">
      <c r="A40" s="31">
        <v>1341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>
        <f t="shared" si="1"/>
        <v>0</v>
      </c>
      <c r="O40" s="18">
        <f t="shared" si="2"/>
        <v>0</v>
      </c>
      <c r="P40" s="18">
        <f t="shared" si="3"/>
        <v>0</v>
      </c>
      <c r="Q40" s="17"/>
      <c r="R40" s="17"/>
      <c r="S40" s="17"/>
      <c r="T40" s="17"/>
      <c r="U40" s="17"/>
      <c r="V40" s="17"/>
      <c r="W40" s="17"/>
      <c r="X40" s="17"/>
      <c r="Y40" s="17"/>
      <c r="Z40" s="18">
        <f t="shared" si="5"/>
        <v>0</v>
      </c>
      <c r="AA40" s="18">
        <f t="shared" si="6"/>
        <v>0</v>
      </c>
      <c r="AB40" s="18">
        <f t="shared" si="7"/>
        <v>0</v>
      </c>
    </row>
    <row r="41" spans="1:28" ht="12.75">
      <c r="A41" s="31">
        <v>1342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8">
        <f t="shared" si="1"/>
        <v>0</v>
      </c>
      <c r="O41" s="18">
        <f t="shared" si="2"/>
        <v>0</v>
      </c>
      <c r="P41" s="18">
        <f t="shared" si="3"/>
        <v>0</v>
      </c>
      <c r="Q41" s="17"/>
      <c r="R41" s="17"/>
      <c r="S41" s="17"/>
      <c r="T41" s="17"/>
      <c r="U41" s="17"/>
      <c r="V41" s="17"/>
      <c r="W41" s="17"/>
      <c r="X41" s="17"/>
      <c r="Y41" s="17"/>
      <c r="Z41" s="18">
        <f t="shared" si="5"/>
        <v>0</v>
      </c>
      <c r="AA41" s="18">
        <f t="shared" si="6"/>
        <v>0</v>
      </c>
      <c r="AB41" s="18">
        <f t="shared" si="7"/>
        <v>0</v>
      </c>
    </row>
    <row r="42" spans="1:28" ht="12.75">
      <c r="A42" s="31">
        <v>1343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8">
        <f t="shared" si="1"/>
        <v>0</v>
      </c>
      <c r="O42" s="18">
        <f t="shared" si="2"/>
        <v>0</v>
      </c>
      <c r="P42" s="18">
        <f t="shared" si="3"/>
        <v>0</v>
      </c>
      <c r="Q42" s="17"/>
      <c r="R42" s="17"/>
      <c r="S42" s="17"/>
      <c r="T42" s="17"/>
      <c r="U42" s="17"/>
      <c r="V42" s="17"/>
      <c r="W42" s="17"/>
      <c r="X42" s="17"/>
      <c r="Y42" s="17"/>
      <c r="Z42" s="18">
        <f t="shared" si="5"/>
        <v>0</v>
      </c>
      <c r="AA42" s="18">
        <f t="shared" si="6"/>
        <v>0</v>
      </c>
      <c r="AB42" s="18">
        <f t="shared" si="7"/>
        <v>0</v>
      </c>
    </row>
    <row r="43" spans="1:28" ht="12.75">
      <c r="A43" s="31">
        <v>1344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8">
        <f t="shared" si="1"/>
        <v>0</v>
      </c>
      <c r="O43" s="18">
        <f t="shared" si="2"/>
        <v>0</v>
      </c>
      <c r="P43" s="18">
        <f t="shared" si="3"/>
        <v>0</v>
      </c>
      <c r="Q43" s="17"/>
      <c r="R43" s="17"/>
      <c r="S43" s="17"/>
      <c r="T43" s="17"/>
      <c r="U43" s="17"/>
      <c r="V43" s="17"/>
      <c r="W43" s="17"/>
      <c r="X43" s="17"/>
      <c r="Y43" s="17"/>
      <c r="Z43" s="18">
        <f t="shared" si="5"/>
        <v>0</v>
      </c>
      <c r="AA43" s="18">
        <f t="shared" si="6"/>
        <v>0</v>
      </c>
      <c r="AB43" s="18">
        <f t="shared" si="7"/>
        <v>0</v>
      </c>
    </row>
    <row r="44" spans="1:28" ht="12.75">
      <c r="A44" s="31">
        <v>1350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8">
        <f t="shared" si="1"/>
        <v>0</v>
      </c>
      <c r="O44" s="18">
        <f t="shared" si="2"/>
        <v>0</v>
      </c>
      <c r="P44" s="18">
        <f t="shared" si="3"/>
        <v>0</v>
      </c>
      <c r="Q44" s="17"/>
      <c r="R44" s="17"/>
      <c r="S44" s="17"/>
      <c r="T44" s="17"/>
      <c r="U44" s="17"/>
      <c r="V44" s="17"/>
      <c r="W44" s="17"/>
      <c r="X44" s="17"/>
      <c r="Y44" s="17"/>
      <c r="Z44" s="18">
        <f t="shared" si="5"/>
        <v>0</v>
      </c>
      <c r="AA44" s="18">
        <f t="shared" si="6"/>
        <v>0</v>
      </c>
      <c r="AB44" s="18">
        <f t="shared" si="7"/>
        <v>0</v>
      </c>
    </row>
    <row r="45" spans="1:28" ht="12.75">
      <c r="A45" s="31">
        <v>2000</v>
      </c>
      <c r="B45" s="76">
        <f aca="true" t="shared" si="26" ref="B45:M45">B46</f>
        <v>0</v>
      </c>
      <c r="C45" s="76">
        <f t="shared" si="26"/>
        <v>216</v>
      </c>
      <c r="D45" s="76">
        <f t="shared" si="26"/>
        <v>0</v>
      </c>
      <c r="E45" s="76">
        <f t="shared" si="26"/>
        <v>0</v>
      </c>
      <c r="F45" s="76">
        <f t="shared" si="26"/>
        <v>0</v>
      </c>
      <c r="G45" s="76">
        <f t="shared" si="26"/>
        <v>0</v>
      </c>
      <c r="H45" s="76">
        <f t="shared" si="26"/>
        <v>0</v>
      </c>
      <c r="I45" s="76">
        <f t="shared" si="26"/>
        <v>0</v>
      </c>
      <c r="J45" s="76">
        <f t="shared" si="26"/>
        <v>0</v>
      </c>
      <c r="K45" s="76">
        <f t="shared" si="26"/>
        <v>0</v>
      </c>
      <c r="L45" s="76">
        <f t="shared" si="26"/>
        <v>0</v>
      </c>
      <c r="M45" s="76">
        <f t="shared" si="26"/>
        <v>0</v>
      </c>
      <c r="N45" s="18">
        <f t="shared" si="1"/>
        <v>0</v>
      </c>
      <c r="O45" s="18">
        <f t="shared" si="2"/>
        <v>216</v>
      </c>
      <c r="P45" s="18">
        <f t="shared" si="3"/>
        <v>0</v>
      </c>
      <c r="Q45" s="76">
        <f aca="true" t="shared" si="27" ref="Q45:Y45">Q46</f>
        <v>0</v>
      </c>
      <c r="R45" s="76">
        <f t="shared" si="27"/>
        <v>0</v>
      </c>
      <c r="S45" s="76">
        <f t="shared" si="27"/>
        <v>0</v>
      </c>
      <c r="T45" s="76">
        <f t="shared" si="27"/>
        <v>0</v>
      </c>
      <c r="U45" s="76">
        <f t="shared" si="27"/>
        <v>0</v>
      </c>
      <c r="V45" s="76">
        <f t="shared" si="27"/>
        <v>0</v>
      </c>
      <c r="W45" s="76">
        <f t="shared" si="27"/>
        <v>0</v>
      </c>
      <c r="X45" s="76">
        <f t="shared" si="27"/>
        <v>0</v>
      </c>
      <c r="Y45" s="76">
        <f t="shared" si="27"/>
        <v>0</v>
      </c>
      <c r="Z45" s="18">
        <f t="shared" si="5"/>
        <v>0</v>
      </c>
      <c r="AA45" s="18">
        <f t="shared" si="6"/>
        <v>216</v>
      </c>
      <c r="AB45" s="18">
        <f t="shared" si="7"/>
        <v>0</v>
      </c>
    </row>
    <row r="46" spans="1:28" ht="12.75">
      <c r="A46" s="31">
        <v>2100</v>
      </c>
      <c r="B46" s="76">
        <f aca="true" t="shared" si="28" ref="B46:M46">B47+B48</f>
        <v>0</v>
      </c>
      <c r="C46" s="76">
        <f t="shared" si="28"/>
        <v>216</v>
      </c>
      <c r="D46" s="76">
        <f t="shared" si="28"/>
        <v>0</v>
      </c>
      <c r="E46" s="76">
        <f t="shared" si="28"/>
        <v>0</v>
      </c>
      <c r="F46" s="76">
        <f t="shared" si="28"/>
        <v>0</v>
      </c>
      <c r="G46" s="76">
        <f t="shared" si="28"/>
        <v>0</v>
      </c>
      <c r="H46" s="76">
        <f t="shared" si="28"/>
        <v>0</v>
      </c>
      <c r="I46" s="76">
        <f t="shared" si="28"/>
        <v>0</v>
      </c>
      <c r="J46" s="76">
        <f t="shared" si="28"/>
        <v>0</v>
      </c>
      <c r="K46" s="76">
        <f t="shared" si="28"/>
        <v>0</v>
      </c>
      <c r="L46" s="76">
        <f t="shared" si="28"/>
        <v>0</v>
      </c>
      <c r="M46" s="76">
        <f t="shared" si="28"/>
        <v>0</v>
      </c>
      <c r="N46" s="18">
        <f t="shared" si="1"/>
        <v>0</v>
      </c>
      <c r="O46" s="18">
        <f t="shared" si="2"/>
        <v>216</v>
      </c>
      <c r="P46" s="18">
        <f t="shared" si="3"/>
        <v>0</v>
      </c>
      <c r="Q46" s="76">
        <f aca="true" t="shared" si="29" ref="Q46:Y46">Q47+Q48</f>
        <v>0</v>
      </c>
      <c r="R46" s="76">
        <f t="shared" si="29"/>
        <v>0</v>
      </c>
      <c r="S46" s="76">
        <f t="shared" si="29"/>
        <v>0</v>
      </c>
      <c r="T46" s="76">
        <f t="shared" si="29"/>
        <v>0</v>
      </c>
      <c r="U46" s="76">
        <f t="shared" si="29"/>
        <v>0</v>
      </c>
      <c r="V46" s="76">
        <f t="shared" si="29"/>
        <v>0</v>
      </c>
      <c r="W46" s="76">
        <f t="shared" si="29"/>
        <v>0</v>
      </c>
      <c r="X46" s="76">
        <f t="shared" si="29"/>
        <v>0</v>
      </c>
      <c r="Y46" s="76">
        <f t="shared" si="29"/>
        <v>0</v>
      </c>
      <c r="Z46" s="18">
        <f t="shared" si="5"/>
        <v>0</v>
      </c>
      <c r="AA46" s="18">
        <f t="shared" si="6"/>
        <v>216</v>
      </c>
      <c r="AB46" s="18">
        <f t="shared" si="7"/>
        <v>0</v>
      </c>
    </row>
    <row r="47" spans="1:28" ht="12.75">
      <c r="A47" s="31">
        <v>2110</v>
      </c>
      <c r="B47" s="17"/>
      <c r="C47" s="17">
        <v>216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>
        <f t="shared" si="1"/>
        <v>0</v>
      </c>
      <c r="O47" s="18">
        <f t="shared" si="2"/>
        <v>216</v>
      </c>
      <c r="P47" s="18">
        <f t="shared" si="3"/>
        <v>0</v>
      </c>
      <c r="Q47" s="17"/>
      <c r="R47" s="17"/>
      <c r="S47" s="17"/>
      <c r="T47" s="17"/>
      <c r="U47" s="17"/>
      <c r="V47" s="17"/>
      <c r="W47" s="17"/>
      <c r="X47" s="17"/>
      <c r="Y47" s="17"/>
      <c r="Z47" s="18">
        <f t="shared" si="5"/>
        <v>0</v>
      </c>
      <c r="AA47" s="18">
        <f t="shared" si="6"/>
        <v>216</v>
      </c>
      <c r="AB47" s="18">
        <f t="shared" si="7"/>
        <v>0</v>
      </c>
    </row>
    <row r="48" spans="1:28" ht="12.75">
      <c r="A48" s="31">
        <v>2130</v>
      </c>
      <c r="B48" s="76">
        <f aca="true" t="shared" si="30" ref="B48:M48">B49+B50</f>
        <v>0</v>
      </c>
      <c r="C48" s="76">
        <f t="shared" si="30"/>
        <v>0</v>
      </c>
      <c r="D48" s="76">
        <f t="shared" si="30"/>
        <v>0</v>
      </c>
      <c r="E48" s="76">
        <f t="shared" si="30"/>
        <v>0</v>
      </c>
      <c r="F48" s="76">
        <f t="shared" si="30"/>
        <v>0</v>
      </c>
      <c r="G48" s="76">
        <f t="shared" si="30"/>
        <v>0</v>
      </c>
      <c r="H48" s="76">
        <f t="shared" si="30"/>
        <v>0</v>
      </c>
      <c r="I48" s="76">
        <f t="shared" si="30"/>
        <v>0</v>
      </c>
      <c r="J48" s="76">
        <f t="shared" si="30"/>
        <v>0</v>
      </c>
      <c r="K48" s="76">
        <f t="shared" si="30"/>
        <v>0</v>
      </c>
      <c r="L48" s="76">
        <f t="shared" si="30"/>
        <v>0</v>
      </c>
      <c r="M48" s="76">
        <f t="shared" si="30"/>
        <v>0</v>
      </c>
      <c r="N48" s="18">
        <f t="shared" si="1"/>
        <v>0</v>
      </c>
      <c r="O48" s="18">
        <f t="shared" si="2"/>
        <v>0</v>
      </c>
      <c r="P48" s="18">
        <f t="shared" si="3"/>
        <v>0</v>
      </c>
      <c r="Q48" s="76">
        <f aca="true" t="shared" si="31" ref="Q48:Y48">Q49+Q50</f>
        <v>0</v>
      </c>
      <c r="R48" s="76">
        <f t="shared" si="31"/>
        <v>0</v>
      </c>
      <c r="S48" s="76">
        <f t="shared" si="31"/>
        <v>0</v>
      </c>
      <c r="T48" s="76">
        <f t="shared" si="31"/>
        <v>0</v>
      </c>
      <c r="U48" s="76">
        <f t="shared" si="31"/>
        <v>0</v>
      </c>
      <c r="V48" s="76">
        <f t="shared" si="31"/>
        <v>0</v>
      </c>
      <c r="W48" s="76">
        <f t="shared" si="31"/>
        <v>0</v>
      </c>
      <c r="X48" s="76">
        <f t="shared" si="31"/>
        <v>0</v>
      </c>
      <c r="Y48" s="76">
        <f t="shared" si="31"/>
        <v>0</v>
      </c>
      <c r="Z48" s="18">
        <f t="shared" si="5"/>
        <v>0</v>
      </c>
      <c r="AA48" s="18">
        <f t="shared" si="6"/>
        <v>0</v>
      </c>
      <c r="AB48" s="18">
        <f t="shared" si="7"/>
        <v>0</v>
      </c>
    </row>
    <row r="49" spans="1:28" ht="12.75">
      <c r="A49" s="31">
        <v>2131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8">
        <f t="shared" si="1"/>
        <v>0</v>
      </c>
      <c r="O49" s="18">
        <f t="shared" si="2"/>
        <v>0</v>
      </c>
      <c r="P49" s="18">
        <f t="shared" si="3"/>
        <v>0</v>
      </c>
      <c r="Q49" s="17"/>
      <c r="R49" s="17"/>
      <c r="S49" s="17"/>
      <c r="T49" s="17"/>
      <c r="U49" s="17"/>
      <c r="V49" s="17"/>
      <c r="W49" s="17"/>
      <c r="X49" s="17"/>
      <c r="Y49" s="17"/>
      <c r="Z49" s="18">
        <f t="shared" si="5"/>
        <v>0</v>
      </c>
      <c r="AA49" s="18">
        <f t="shared" si="6"/>
        <v>0</v>
      </c>
      <c r="AB49" s="18">
        <f t="shared" si="7"/>
        <v>0</v>
      </c>
    </row>
    <row r="50" spans="1:28" ht="12.75">
      <c r="A50" s="31">
        <v>2133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8">
        <f t="shared" si="1"/>
        <v>0</v>
      </c>
      <c r="O50" s="18">
        <f t="shared" si="2"/>
        <v>0</v>
      </c>
      <c r="P50" s="18">
        <f t="shared" si="3"/>
        <v>0</v>
      </c>
      <c r="Q50" s="17"/>
      <c r="R50" s="17"/>
      <c r="S50" s="17"/>
      <c r="T50" s="17"/>
      <c r="U50" s="17"/>
      <c r="V50" s="17"/>
      <c r="W50" s="17"/>
      <c r="X50" s="17"/>
      <c r="Y50" s="17"/>
      <c r="Z50" s="18">
        <f t="shared" si="5"/>
        <v>0</v>
      </c>
      <c r="AA50" s="18">
        <f t="shared" si="6"/>
        <v>0</v>
      </c>
      <c r="AB50" s="18">
        <f t="shared" si="7"/>
        <v>0</v>
      </c>
    </row>
    <row r="51" spans="1:28" ht="12.75">
      <c r="A51" s="31">
        <v>2200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8">
        <f t="shared" si="1"/>
        <v>0</v>
      </c>
      <c r="O51" s="18">
        <f t="shared" si="2"/>
        <v>0</v>
      </c>
      <c r="P51" s="18">
        <f t="shared" si="3"/>
        <v>0</v>
      </c>
      <c r="Q51" s="17"/>
      <c r="R51" s="17"/>
      <c r="S51" s="17"/>
      <c r="T51" s="17"/>
      <c r="U51" s="17"/>
      <c r="V51" s="17"/>
      <c r="W51" s="17"/>
      <c r="X51" s="17"/>
      <c r="Y51" s="17"/>
      <c r="Z51" s="18">
        <f t="shared" si="5"/>
        <v>0</v>
      </c>
      <c r="AA51" s="18">
        <f t="shared" si="6"/>
        <v>0</v>
      </c>
      <c r="AB51" s="18">
        <f t="shared" si="7"/>
        <v>0</v>
      </c>
    </row>
    <row r="52" spans="1:28" ht="12.75">
      <c r="A52" s="31">
        <v>2300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8">
        <f t="shared" si="1"/>
        <v>0</v>
      </c>
      <c r="O52" s="18">
        <f t="shared" si="2"/>
        <v>0</v>
      </c>
      <c r="P52" s="18">
        <f t="shared" si="3"/>
        <v>0</v>
      </c>
      <c r="Q52" s="17"/>
      <c r="R52" s="17"/>
      <c r="S52" s="17"/>
      <c r="T52" s="17"/>
      <c r="U52" s="17"/>
      <c r="V52" s="17"/>
      <c r="W52" s="17"/>
      <c r="X52" s="17"/>
      <c r="Y52" s="17"/>
      <c r="Z52" s="18">
        <f t="shared" si="5"/>
        <v>0</v>
      </c>
      <c r="AA52" s="18">
        <f t="shared" si="6"/>
        <v>0</v>
      </c>
      <c r="AB52" s="18">
        <f t="shared" si="7"/>
        <v>0</v>
      </c>
    </row>
    <row r="53" spans="1:28" ht="12.75">
      <c r="A53" s="31">
        <v>2400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8">
        <f t="shared" si="1"/>
        <v>0</v>
      </c>
      <c r="O53" s="18">
        <f t="shared" si="2"/>
        <v>0</v>
      </c>
      <c r="P53" s="18">
        <f t="shared" si="3"/>
        <v>0</v>
      </c>
      <c r="Q53" s="17"/>
      <c r="R53" s="17"/>
      <c r="S53" s="17"/>
      <c r="T53" s="17"/>
      <c r="U53" s="17"/>
      <c r="V53" s="17"/>
      <c r="W53" s="17"/>
      <c r="X53" s="17"/>
      <c r="Y53" s="17"/>
      <c r="Z53" s="18">
        <f t="shared" si="5"/>
        <v>0</v>
      </c>
      <c r="AA53" s="18">
        <f t="shared" si="6"/>
        <v>0</v>
      </c>
      <c r="AB53" s="18">
        <f t="shared" si="7"/>
        <v>0</v>
      </c>
    </row>
    <row r="54" spans="2:3" ht="13.5">
      <c r="B54" s="89"/>
      <c r="C54" s="40"/>
    </row>
  </sheetData>
  <sheetProtection password="CEE3" sheet="1" objects="1" scenarios="1"/>
  <mergeCells count="16">
    <mergeCell ref="W1:Y1"/>
    <mergeCell ref="W2:Y2"/>
    <mergeCell ref="A1:A3"/>
    <mergeCell ref="K1:M2"/>
    <mergeCell ref="N1:P1"/>
    <mergeCell ref="N2:P2"/>
    <mergeCell ref="Z1:AB1"/>
    <mergeCell ref="Z2:AB2"/>
    <mergeCell ref="B1:D1"/>
    <mergeCell ref="B2:D2"/>
    <mergeCell ref="E1:G2"/>
    <mergeCell ref="H1:J2"/>
    <mergeCell ref="Q1:S1"/>
    <mergeCell ref="Q2:S2"/>
    <mergeCell ref="T1:V1"/>
    <mergeCell ref="T2:V2"/>
  </mergeCells>
  <printOptions/>
  <pageMargins left="0.75" right="0.75" top="1" bottom="1" header="0.5" footer="0.5"/>
  <pageSetup horizontalDpi="240" verticalDpi="24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63"/>
  <sheetViews>
    <sheetView zoomScalePageLayoutView="0" workbookViewId="0" topLeftCell="AA1">
      <selection activeCell="A59" sqref="A59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8.625" style="73" customWidth="1"/>
    <col min="5" max="5" width="7.375" style="73" customWidth="1"/>
    <col min="6" max="6" width="8.125" style="73" customWidth="1"/>
    <col min="7" max="7" width="9.25390625" style="73" customWidth="1"/>
    <col min="8" max="8" width="9.00390625" style="74" customWidth="1"/>
    <col min="9" max="9" width="8.25390625" style="73" customWidth="1"/>
    <col min="10" max="12" width="9.125" style="73" customWidth="1"/>
    <col min="14" max="14" width="37.25390625" style="0" customWidth="1"/>
    <col min="16" max="16" width="6.625" style="0" customWidth="1"/>
    <col min="17" max="17" width="8.625" style="73" customWidth="1"/>
    <col min="18" max="18" width="7.125" style="73" customWidth="1"/>
    <col min="19" max="19" width="6.75390625" style="73" customWidth="1"/>
    <col min="20" max="20" width="7.75390625" style="73" customWidth="1"/>
    <col min="21" max="21" width="9.00390625" style="74" customWidth="1"/>
    <col min="22" max="22" width="8.25390625" style="73" customWidth="1"/>
    <col min="23" max="25" width="9.125" style="73" customWidth="1"/>
    <col min="27" max="27" width="37.25390625" style="0" customWidth="1"/>
    <col min="29" max="29" width="8.75390625" style="0" customWidth="1"/>
    <col min="30" max="30" width="8.625" style="73" customWidth="1"/>
    <col min="31" max="31" width="7.375" style="73" customWidth="1"/>
    <col min="32" max="32" width="8.125" style="73" customWidth="1"/>
    <col min="33" max="33" width="8.875" style="73" customWidth="1"/>
    <col min="34" max="34" width="9.00390625" style="74" customWidth="1"/>
    <col min="35" max="35" width="8.25390625" style="73" customWidth="1"/>
    <col min="36" max="38" width="9.125" style="73" customWidth="1"/>
    <col min="40" max="40" width="37.25390625" style="0" customWidth="1"/>
    <col min="42" max="42" width="8.75390625" style="0" customWidth="1"/>
    <col min="43" max="43" width="8.625" style="73" customWidth="1"/>
    <col min="44" max="44" width="7.375" style="73" customWidth="1"/>
    <col min="45" max="45" width="8.125" style="73" customWidth="1"/>
    <col min="46" max="46" width="7.875" style="73" customWidth="1"/>
    <col min="47" max="47" width="9.00390625" style="74" customWidth="1"/>
    <col min="48" max="48" width="8.25390625" style="73" customWidth="1"/>
    <col min="49" max="51" width="9.125" style="73" customWidth="1"/>
  </cols>
  <sheetData>
    <row r="1" spans="1:51" s="37" customFormat="1" ht="12.75">
      <c r="A1" s="46" t="s">
        <v>76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55"/>
      <c r="N1" s="46" t="s">
        <v>76</v>
      </c>
      <c r="O1" s="46"/>
      <c r="P1" s="46"/>
      <c r="Q1" s="46"/>
      <c r="R1" s="46"/>
      <c r="S1" s="46"/>
      <c r="T1" s="46"/>
      <c r="U1" s="46"/>
      <c r="V1" s="46"/>
      <c r="W1" s="46"/>
      <c r="X1" s="46"/>
      <c r="Y1" s="55"/>
      <c r="AA1" s="46" t="s">
        <v>157</v>
      </c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55"/>
      <c r="AN1" s="46" t="s">
        <v>76</v>
      </c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55"/>
    </row>
    <row r="2" spans="1:51" s="37" customFormat="1" ht="12.75">
      <c r="A2" s="47"/>
      <c r="B2" s="46"/>
      <c r="C2" s="45" t="s">
        <v>158</v>
      </c>
      <c r="D2" s="46"/>
      <c r="E2" s="46"/>
      <c r="F2" s="46"/>
      <c r="G2" s="46"/>
      <c r="H2" s="46"/>
      <c r="I2" s="46"/>
      <c r="J2" s="46"/>
      <c r="K2" s="46"/>
      <c r="L2" s="55"/>
      <c r="N2" s="47"/>
      <c r="O2" s="46"/>
      <c r="P2" s="45" t="s">
        <v>158</v>
      </c>
      <c r="Q2" s="46"/>
      <c r="R2" s="46"/>
      <c r="S2" s="46"/>
      <c r="T2" s="46"/>
      <c r="U2" s="46"/>
      <c r="V2" s="46"/>
      <c r="W2" s="46"/>
      <c r="X2" s="46"/>
      <c r="Y2" s="55"/>
      <c r="AA2" s="47"/>
      <c r="AB2" s="46"/>
      <c r="AC2" s="45" t="s">
        <v>158</v>
      </c>
      <c r="AD2" s="46"/>
      <c r="AE2" s="46"/>
      <c r="AF2" s="46"/>
      <c r="AG2" s="46"/>
      <c r="AH2" s="46"/>
      <c r="AI2" s="46"/>
      <c r="AJ2" s="46"/>
      <c r="AK2" s="46"/>
      <c r="AL2" s="55"/>
      <c r="AN2" s="47"/>
      <c r="AO2" s="46"/>
      <c r="AP2" s="45" t="s">
        <v>158</v>
      </c>
      <c r="AQ2" s="46"/>
      <c r="AR2" s="46"/>
      <c r="AS2" s="46"/>
      <c r="AT2" s="46"/>
      <c r="AU2" s="46"/>
      <c r="AV2" s="46"/>
      <c r="AW2" s="46"/>
      <c r="AX2" s="46"/>
      <c r="AY2" s="55"/>
    </row>
    <row r="3" spans="1:51" s="37" customFormat="1" ht="12.75">
      <c r="A3" s="47" t="s">
        <v>88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55"/>
      <c r="N3" s="47" t="s">
        <v>88</v>
      </c>
      <c r="O3" s="46"/>
      <c r="P3" s="46"/>
      <c r="Q3" s="46"/>
      <c r="R3" s="46"/>
      <c r="S3" s="46"/>
      <c r="T3" s="46"/>
      <c r="U3" s="46"/>
      <c r="V3" s="46"/>
      <c r="W3" s="46"/>
      <c r="X3" s="46"/>
      <c r="Y3" s="55"/>
      <c r="AA3" s="47" t="s">
        <v>88</v>
      </c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55"/>
      <c r="AN3" s="47" t="s">
        <v>88</v>
      </c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55"/>
    </row>
    <row r="4" spans="1:51" s="37" customFormat="1" ht="13.5">
      <c r="A4" s="48" t="s">
        <v>142</v>
      </c>
      <c r="C4" s="46"/>
      <c r="D4" s="46"/>
      <c r="E4" s="46"/>
      <c r="F4" s="46"/>
      <c r="G4" s="46"/>
      <c r="H4" s="46"/>
      <c r="I4" s="48" t="s">
        <v>89</v>
      </c>
      <c r="J4" s="46"/>
      <c r="K4" s="46"/>
      <c r="L4" s="55"/>
      <c r="N4" s="48" t="s">
        <v>143</v>
      </c>
      <c r="O4" s="46"/>
      <c r="P4" s="46"/>
      <c r="Q4" s="46"/>
      <c r="R4" s="46"/>
      <c r="T4" s="46"/>
      <c r="U4" s="46"/>
      <c r="V4" s="48" t="s">
        <v>89</v>
      </c>
      <c r="W4" s="46"/>
      <c r="X4" s="46"/>
      <c r="Y4" s="55"/>
      <c r="AA4" s="48" t="s">
        <v>144</v>
      </c>
      <c r="AB4" s="46"/>
      <c r="AC4" s="46"/>
      <c r="AD4" s="46"/>
      <c r="AE4" s="46"/>
      <c r="AF4" s="46"/>
      <c r="AG4" s="46"/>
      <c r="AH4" s="46"/>
      <c r="AI4" s="48" t="s">
        <v>89</v>
      </c>
      <c r="AJ4" s="46"/>
      <c r="AK4" s="46"/>
      <c r="AL4" s="55"/>
      <c r="AN4" s="48" t="s">
        <v>145</v>
      </c>
      <c r="AO4" s="46"/>
      <c r="AP4" s="46"/>
      <c r="AQ4" s="46"/>
      <c r="AR4" s="46"/>
      <c r="AS4" s="46"/>
      <c r="AT4" s="46"/>
      <c r="AU4" s="46"/>
      <c r="AV4" s="48" t="s">
        <v>89</v>
      </c>
      <c r="AW4" s="46"/>
      <c r="AX4" s="46"/>
      <c r="AY4" s="55"/>
    </row>
    <row r="5" spans="1:51" s="37" customFormat="1" ht="13.5">
      <c r="A5" s="48" t="s">
        <v>134</v>
      </c>
      <c r="B5" s="49"/>
      <c r="C5" s="46"/>
      <c r="D5" s="46"/>
      <c r="E5" s="46"/>
      <c r="F5" s="46"/>
      <c r="G5" s="46"/>
      <c r="H5" s="46"/>
      <c r="I5" s="46"/>
      <c r="J5" s="46"/>
      <c r="K5" s="46"/>
      <c r="L5" s="55"/>
      <c r="N5" s="48" t="s">
        <v>134</v>
      </c>
      <c r="O5" s="49"/>
      <c r="P5" s="46"/>
      <c r="Q5" s="46"/>
      <c r="R5" s="46"/>
      <c r="S5" s="46"/>
      <c r="T5" s="46"/>
      <c r="U5" s="46"/>
      <c r="V5" s="46"/>
      <c r="W5" s="46"/>
      <c r="X5" s="46"/>
      <c r="Y5" s="55"/>
      <c r="AA5" s="48" t="s">
        <v>134</v>
      </c>
      <c r="AB5" s="49"/>
      <c r="AC5" s="46"/>
      <c r="AD5" s="46"/>
      <c r="AE5" s="46"/>
      <c r="AF5" s="46"/>
      <c r="AG5" s="46"/>
      <c r="AH5" s="46"/>
      <c r="AI5" s="46"/>
      <c r="AJ5" s="46"/>
      <c r="AK5" s="46"/>
      <c r="AL5" s="55"/>
      <c r="AN5" s="48" t="s">
        <v>134</v>
      </c>
      <c r="AO5" s="49"/>
      <c r="AP5" s="46"/>
      <c r="AQ5" s="46"/>
      <c r="AR5" s="46"/>
      <c r="AS5" s="46"/>
      <c r="AT5" s="46"/>
      <c r="AU5" s="46"/>
      <c r="AV5" s="46"/>
      <c r="AW5" s="46"/>
      <c r="AX5" s="46"/>
      <c r="AY5" s="55"/>
    </row>
    <row r="6" spans="1:51" s="37" customFormat="1" ht="14.25" thickBot="1">
      <c r="A6" s="48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55"/>
      <c r="N6" s="48" t="s">
        <v>1</v>
      </c>
      <c r="O6" s="46"/>
      <c r="P6" s="46"/>
      <c r="Q6" s="46"/>
      <c r="R6" s="46"/>
      <c r="S6" s="46"/>
      <c r="T6" s="46"/>
      <c r="U6" s="46"/>
      <c r="V6" s="46"/>
      <c r="W6" s="46"/>
      <c r="X6" s="46"/>
      <c r="Y6" s="55"/>
      <c r="AA6" s="48" t="s">
        <v>1</v>
      </c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55"/>
      <c r="AN6" s="48" t="s">
        <v>1</v>
      </c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55"/>
    </row>
    <row r="7" spans="1:51" ht="25.5" customHeight="1">
      <c r="A7" s="345" t="s">
        <v>0</v>
      </c>
      <c r="B7" s="343" t="s">
        <v>2</v>
      </c>
      <c r="C7" s="343" t="s">
        <v>3</v>
      </c>
      <c r="D7" s="343" t="s">
        <v>4</v>
      </c>
      <c r="E7" s="343" t="s">
        <v>5</v>
      </c>
      <c r="F7" s="343" t="s">
        <v>79</v>
      </c>
      <c r="G7" s="343" t="s">
        <v>80</v>
      </c>
      <c r="H7" s="391" t="s">
        <v>7</v>
      </c>
      <c r="I7" s="391"/>
      <c r="J7" s="395" t="s">
        <v>8</v>
      </c>
      <c r="K7" s="396"/>
      <c r="L7" s="350" t="s">
        <v>9</v>
      </c>
      <c r="N7" s="345" t="s">
        <v>0</v>
      </c>
      <c r="O7" s="343" t="s">
        <v>2</v>
      </c>
      <c r="P7" s="343" t="s">
        <v>3</v>
      </c>
      <c r="Q7" s="343" t="s">
        <v>4</v>
      </c>
      <c r="R7" s="343" t="s">
        <v>5</v>
      </c>
      <c r="S7" s="343" t="s">
        <v>79</v>
      </c>
      <c r="T7" s="343" t="s">
        <v>80</v>
      </c>
      <c r="U7" s="391" t="s">
        <v>7</v>
      </c>
      <c r="V7" s="391"/>
      <c r="W7" s="395" t="s">
        <v>8</v>
      </c>
      <c r="X7" s="396"/>
      <c r="Y7" s="350" t="s">
        <v>9</v>
      </c>
      <c r="AA7" s="345" t="s">
        <v>0</v>
      </c>
      <c r="AB7" s="343" t="s">
        <v>2</v>
      </c>
      <c r="AC7" s="343" t="s">
        <v>3</v>
      </c>
      <c r="AD7" s="343" t="s">
        <v>4</v>
      </c>
      <c r="AE7" s="343" t="s">
        <v>5</v>
      </c>
      <c r="AF7" s="343" t="s">
        <v>79</v>
      </c>
      <c r="AG7" s="343" t="s">
        <v>80</v>
      </c>
      <c r="AH7" s="391" t="s">
        <v>7</v>
      </c>
      <c r="AI7" s="391"/>
      <c r="AJ7" s="395" t="s">
        <v>8</v>
      </c>
      <c r="AK7" s="396"/>
      <c r="AL7" s="350" t="s">
        <v>9</v>
      </c>
      <c r="AN7" s="345" t="s">
        <v>0</v>
      </c>
      <c r="AO7" s="343" t="s">
        <v>2</v>
      </c>
      <c r="AP7" s="343" t="s">
        <v>3</v>
      </c>
      <c r="AQ7" s="343" t="s">
        <v>4</v>
      </c>
      <c r="AR7" s="343" t="s">
        <v>5</v>
      </c>
      <c r="AS7" s="343" t="s">
        <v>79</v>
      </c>
      <c r="AT7" s="343" t="s">
        <v>80</v>
      </c>
      <c r="AU7" s="391" t="s">
        <v>7</v>
      </c>
      <c r="AV7" s="391"/>
      <c r="AW7" s="395" t="s">
        <v>8</v>
      </c>
      <c r="AX7" s="396"/>
      <c r="AY7" s="350" t="s">
        <v>9</v>
      </c>
    </row>
    <row r="8" spans="1:51" ht="39.75" thickBot="1">
      <c r="A8" s="397"/>
      <c r="B8" s="392"/>
      <c r="C8" s="392"/>
      <c r="D8" s="390"/>
      <c r="E8" s="390"/>
      <c r="F8" s="393"/>
      <c r="G8" s="390"/>
      <c r="H8" s="56" t="s">
        <v>86</v>
      </c>
      <c r="I8" s="57" t="s">
        <v>87</v>
      </c>
      <c r="J8" s="56" t="s">
        <v>86</v>
      </c>
      <c r="K8" s="84" t="s">
        <v>146</v>
      </c>
      <c r="L8" s="394"/>
      <c r="N8" s="397"/>
      <c r="O8" s="392"/>
      <c r="P8" s="392"/>
      <c r="Q8" s="390"/>
      <c r="R8" s="390"/>
      <c r="S8" s="393"/>
      <c r="T8" s="390"/>
      <c r="U8" s="56" t="s">
        <v>86</v>
      </c>
      <c r="V8" s="57" t="s">
        <v>87</v>
      </c>
      <c r="W8" s="56" t="s">
        <v>86</v>
      </c>
      <c r="X8" s="84" t="s">
        <v>146</v>
      </c>
      <c r="Y8" s="394"/>
      <c r="AA8" s="397"/>
      <c r="AB8" s="392"/>
      <c r="AC8" s="392"/>
      <c r="AD8" s="390"/>
      <c r="AE8" s="390"/>
      <c r="AF8" s="393"/>
      <c r="AG8" s="390"/>
      <c r="AH8" s="56" t="s">
        <v>86</v>
      </c>
      <c r="AI8" s="57" t="s">
        <v>87</v>
      </c>
      <c r="AJ8" s="56" t="s">
        <v>86</v>
      </c>
      <c r="AK8" s="84" t="s">
        <v>146</v>
      </c>
      <c r="AL8" s="394"/>
      <c r="AN8" s="397"/>
      <c r="AO8" s="392"/>
      <c r="AP8" s="392"/>
      <c r="AQ8" s="390"/>
      <c r="AR8" s="390"/>
      <c r="AS8" s="393"/>
      <c r="AT8" s="390"/>
      <c r="AU8" s="56" t="s">
        <v>86</v>
      </c>
      <c r="AV8" s="57" t="s">
        <v>87</v>
      </c>
      <c r="AW8" s="56" t="s">
        <v>86</v>
      </c>
      <c r="AX8" s="84" t="s">
        <v>146</v>
      </c>
      <c r="AY8" s="394"/>
    </row>
    <row r="9" spans="1:51" ht="14.25" thickBot="1">
      <c r="A9" s="58">
        <v>1</v>
      </c>
      <c r="B9" s="59">
        <v>2</v>
      </c>
      <c r="C9" s="59">
        <v>3</v>
      </c>
      <c r="D9" s="59">
        <v>4</v>
      </c>
      <c r="E9" s="59">
        <v>5</v>
      </c>
      <c r="F9" s="59">
        <v>6</v>
      </c>
      <c r="G9" s="59">
        <v>7</v>
      </c>
      <c r="H9" s="59">
        <v>8</v>
      </c>
      <c r="I9" s="59">
        <v>9</v>
      </c>
      <c r="J9" s="59">
        <v>10</v>
      </c>
      <c r="K9" s="83">
        <v>11</v>
      </c>
      <c r="L9" s="60">
        <v>12</v>
      </c>
      <c r="N9" s="58">
        <v>1</v>
      </c>
      <c r="O9" s="59">
        <v>2</v>
      </c>
      <c r="P9" s="59">
        <v>3</v>
      </c>
      <c r="Q9" s="59">
        <v>4</v>
      </c>
      <c r="R9" s="59">
        <v>5</v>
      </c>
      <c r="S9" s="59">
        <v>6</v>
      </c>
      <c r="T9" s="59">
        <v>7</v>
      </c>
      <c r="U9" s="59">
        <v>8</v>
      </c>
      <c r="V9" s="59">
        <v>9</v>
      </c>
      <c r="W9" s="59">
        <v>10</v>
      </c>
      <c r="X9" s="83">
        <v>11</v>
      </c>
      <c r="Y9" s="60">
        <v>12</v>
      </c>
      <c r="AA9" s="58">
        <v>1</v>
      </c>
      <c r="AB9" s="59">
        <v>2</v>
      </c>
      <c r="AC9" s="59">
        <v>3</v>
      </c>
      <c r="AD9" s="59">
        <v>4</v>
      </c>
      <c r="AE9" s="59">
        <v>5</v>
      </c>
      <c r="AF9" s="59">
        <v>6</v>
      </c>
      <c r="AG9" s="59">
        <v>7</v>
      </c>
      <c r="AH9" s="59">
        <v>8</v>
      </c>
      <c r="AI9" s="59">
        <v>9</v>
      </c>
      <c r="AJ9" s="59">
        <v>10</v>
      </c>
      <c r="AK9" s="83">
        <v>11</v>
      </c>
      <c r="AL9" s="60">
        <v>12</v>
      </c>
      <c r="AN9" s="58">
        <v>1</v>
      </c>
      <c r="AO9" s="59">
        <v>2</v>
      </c>
      <c r="AP9" s="59">
        <v>3</v>
      </c>
      <c r="AQ9" s="59">
        <v>4</v>
      </c>
      <c r="AR9" s="59">
        <v>5</v>
      </c>
      <c r="AS9" s="59">
        <v>6</v>
      </c>
      <c r="AT9" s="59">
        <v>7</v>
      </c>
      <c r="AU9" s="59">
        <v>8</v>
      </c>
      <c r="AV9" s="59">
        <v>9</v>
      </c>
      <c r="AW9" s="59">
        <v>10</v>
      </c>
      <c r="AX9" s="83">
        <v>11</v>
      </c>
      <c r="AY9" s="60">
        <v>12</v>
      </c>
    </row>
    <row r="10" spans="1:51" ht="13.5">
      <c r="A10" s="61" t="s">
        <v>63</v>
      </c>
      <c r="B10" s="62" t="s">
        <v>10</v>
      </c>
      <c r="C10" s="63" t="s">
        <v>11</v>
      </c>
      <c r="D10" s="6">
        <f>'4-1м(бат)'!D10</f>
        <v>2073888</v>
      </c>
      <c r="E10" s="6">
        <f>'4-1м(бат)'!E10</f>
        <v>470</v>
      </c>
      <c r="F10" s="64">
        <v>1753857</v>
      </c>
      <c r="G10" s="65">
        <v>1782869</v>
      </c>
      <c r="H10" s="93">
        <f>'4-1м(бат)'!H10</f>
        <v>1783339</v>
      </c>
      <c r="I10" s="93">
        <f>'4-1м(бат)'!I10</f>
        <v>28694</v>
      </c>
      <c r="J10" s="86">
        <f>'бат#кв'!AV4</f>
        <v>1802236</v>
      </c>
      <c r="K10" s="86">
        <f>'бат#кв'!AW4</f>
        <v>22093</v>
      </c>
      <c r="L10" s="66"/>
      <c r="N10" s="61" t="s">
        <v>63</v>
      </c>
      <c r="O10" s="62" t="s">
        <v>10</v>
      </c>
      <c r="P10" s="63" t="s">
        <v>11</v>
      </c>
      <c r="Q10" s="6">
        <f>'4-1м(бат)'!O10</f>
        <v>1424400</v>
      </c>
      <c r="R10" s="6">
        <f>'4-1м(бат)'!P10</f>
        <v>0</v>
      </c>
      <c r="S10" s="64">
        <v>1130507</v>
      </c>
      <c r="T10" s="119">
        <v>1159259</v>
      </c>
      <c r="U10" s="5">
        <f>'4-1м(бат)'!S10</f>
        <v>1159259</v>
      </c>
      <c r="V10" s="5">
        <f>'4-1м(бат)'!T10</f>
        <v>0</v>
      </c>
      <c r="W10" s="86">
        <f>'бат#кв'!R4</f>
        <v>1154330</v>
      </c>
      <c r="X10" s="86">
        <f>'бат#кв'!S4</f>
        <v>0</v>
      </c>
      <c r="Y10" s="66"/>
      <c r="AA10" s="61" t="s">
        <v>63</v>
      </c>
      <c r="AB10" s="62" t="s">
        <v>10</v>
      </c>
      <c r="AC10" s="63" t="s">
        <v>11</v>
      </c>
      <c r="AD10" s="6">
        <f>'4-1м(бат)'!Z10</f>
        <v>610788</v>
      </c>
      <c r="AE10" s="6">
        <f>'4-1м(бат)'!AA10</f>
        <v>0</v>
      </c>
      <c r="AF10" s="64">
        <v>610070</v>
      </c>
      <c r="AG10" s="65">
        <v>610330</v>
      </c>
      <c r="AH10" s="5">
        <v>610330</v>
      </c>
      <c r="AI10" s="5">
        <f>'4-1м(бат)'!AE10</f>
        <v>28694</v>
      </c>
      <c r="AJ10" s="86">
        <f>'бат#кв'!AP4</f>
        <v>610498</v>
      </c>
      <c r="AK10" s="86">
        <f>'бат#кв'!AQ4</f>
        <v>22093</v>
      </c>
      <c r="AL10" s="66"/>
      <c r="AN10" s="61" t="s">
        <v>63</v>
      </c>
      <c r="AO10" s="62" t="s">
        <v>10</v>
      </c>
      <c r="AP10" s="63" t="s">
        <v>11</v>
      </c>
      <c r="AQ10" s="6">
        <f>'4-1м(бат)'!AK10</f>
        <v>38700</v>
      </c>
      <c r="AR10" s="6">
        <f>'4-1м(бат)'!AL10</f>
        <v>470</v>
      </c>
      <c r="AS10" s="64">
        <v>13280</v>
      </c>
      <c r="AT10" s="65">
        <v>13280</v>
      </c>
      <c r="AU10" s="5">
        <f>'4-1м(бат)'!AO10</f>
        <v>13750</v>
      </c>
      <c r="AV10" s="5">
        <f>'4-1м(бат)'!AP10</f>
        <v>0</v>
      </c>
      <c r="AW10" s="86">
        <f>'бат#кв'!AS4</f>
        <v>37408</v>
      </c>
      <c r="AX10" s="86">
        <f>'бат#кв'!AT4</f>
        <v>0</v>
      </c>
      <c r="AY10" s="66"/>
    </row>
    <row r="11" spans="1:51" ht="13.5">
      <c r="A11" s="10" t="s">
        <v>64</v>
      </c>
      <c r="B11" s="4" t="s">
        <v>10</v>
      </c>
      <c r="C11" s="7" t="s">
        <v>13</v>
      </c>
      <c r="D11" s="6">
        <f>'4-1м(бат)'!D11</f>
        <v>2073888</v>
      </c>
      <c r="E11" s="6">
        <f>'4-1м(бат)'!E11</f>
        <v>0</v>
      </c>
      <c r="F11" s="6"/>
      <c r="G11" s="6"/>
      <c r="H11" s="93">
        <f>'4-1м(бат)'!H11</f>
        <v>0</v>
      </c>
      <c r="I11" s="93">
        <f>'4-1м(бат)'!I11</f>
        <v>0</v>
      </c>
      <c r="J11" s="86">
        <f>'бат#кв'!AV5</f>
        <v>0</v>
      </c>
      <c r="K11" s="86">
        <f>'бат#кв'!AW5</f>
        <v>0</v>
      </c>
      <c r="L11" s="67"/>
      <c r="N11" s="10" t="s">
        <v>64</v>
      </c>
      <c r="O11" s="4" t="s">
        <v>10</v>
      </c>
      <c r="P11" s="7" t="s">
        <v>13</v>
      </c>
      <c r="Q11" s="6">
        <f>'4-1м(бат)'!O11</f>
        <v>1424400</v>
      </c>
      <c r="R11" s="6">
        <f>'4-1м(бат)'!P11</f>
        <v>0</v>
      </c>
      <c r="S11" s="6"/>
      <c r="T11" s="6"/>
      <c r="U11" s="5">
        <f>'4-1м(бат)'!S11</f>
        <v>0</v>
      </c>
      <c r="V11" s="5">
        <f>'4-1м(бат)'!T11</f>
        <v>0</v>
      </c>
      <c r="W11" s="86">
        <f>'бат#кв'!R5</f>
        <v>0</v>
      </c>
      <c r="X11" s="86">
        <f>'бат#кв'!S5</f>
        <v>0</v>
      </c>
      <c r="Y11" s="67"/>
      <c r="AA11" s="10" t="s">
        <v>64</v>
      </c>
      <c r="AB11" s="4" t="s">
        <v>10</v>
      </c>
      <c r="AC11" s="7" t="s">
        <v>13</v>
      </c>
      <c r="AD11" s="6">
        <f>'4-1м(бат)'!Z11</f>
        <v>610788</v>
      </c>
      <c r="AE11" s="6">
        <f>'4-1м(бат)'!AA11</f>
        <v>0</v>
      </c>
      <c r="AF11" s="6"/>
      <c r="AG11" s="6"/>
      <c r="AH11" s="5">
        <f>'4-1м(бат)'!AD11</f>
        <v>0</v>
      </c>
      <c r="AI11" s="5">
        <f>'4-1м(бат)'!AE11</f>
        <v>0</v>
      </c>
      <c r="AJ11" s="86">
        <f>'бат#кв'!AP5</f>
        <v>0</v>
      </c>
      <c r="AK11" s="86">
        <f>'бат#кв'!AQ5</f>
        <v>0</v>
      </c>
      <c r="AL11" s="67"/>
      <c r="AN11" s="10" t="s">
        <v>64</v>
      </c>
      <c r="AO11" s="4" t="s">
        <v>10</v>
      </c>
      <c r="AP11" s="7" t="s">
        <v>13</v>
      </c>
      <c r="AQ11" s="6">
        <f>'4-1м(бат)'!AK11</f>
        <v>38700</v>
      </c>
      <c r="AR11" s="6">
        <f>'4-1м(бат)'!AL11</f>
        <v>0</v>
      </c>
      <c r="AS11" s="6"/>
      <c r="AT11" s="6"/>
      <c r="AU11" s="5">
        <f>'4-1м(бат)'!AO11</f>
        <v>0</v>
      </c>
      <c r="AV11" s="5">
        <f>'4-1м(бат)'!AP11</f>
        <v>0</v>
      </c>
      <c r="AW11" s="86">
        <f>'бат#кв'!AS5</f>
        <v>0</v>
      </c>
      <c r="AX11" s="86">
        <f>'бат#кв'!AT5</f>
        <v>0</v>
      </c>
      <c r="AY11" s="67"/>
    </row>
    <row r="12" spans="1:51" ht="13.5">
      <c r="A12" s="10" t="s">
        <v>65</v>
      </c>
      <c r="B12" s="4" t="s">
        <v>10</v>
      </c>
      <c r="C12" s="4" t="s">
        <v>15</v>
      </c>
      <c r="D12" s="6">
        <f>'4-1м(бат)'!D12</f>
        <v>0</v>
      </c>
      <c r="E12" s="3" t="s">
        <v>10</v>
      </c>
      <c r="F12" s="19"/>
      <c r="G12" s="3" t="s">
        <v>10</v>
      </c>
      <c r="H12" s="93">
        <f>'4-1м(бат)'!H12</f>
        <v>0</v>
      </c>
      <c r="I12" s="93">
        <f>'4-1м(бат)'!I12</f>
        <v>0</v>
      </c>
      <c r="J12" s="86">
        <f>'бат#кв'!AV6</f>
        <v>0</v>
      </c>
      <c r="K12" s="86">
        <f>'бат#кв'!AW6</f>
        <v>0</v>
      </c>
      <c r="L12" s="67"/>
      <c r="N12" s="10" t="s">
        <v>65</v>
      </c>
      <c r="O12" s="4" t="s">
        <v>10</v>
      </c>
      <c r="P12" s="4" t="s">
        <v>15</v>
      </c>
      <c r="Q12" s="6">
        <f>'4-1м(бат)'!O12</f>
        <v>0</v>
      </c>
      <c r="R12" s="3" t="s">
        <v>10</v>
      </c>
      <c r="S12" s="19"/>
      <c r="T12" s="3" t="s">
        <v>10</v>
      </c>
      <c r="U12" s="5">
        <f>'4-1м(бат)'!S12</f>
        <v>0</v>
      </c>
      <c r="V12" s="5">
        <f>'4-1м(бат)'!T12</f>
        <v>0</v>
      </c>
      <c r="W12" s="86">
        <f>'бат#кв'!R6</f>
        <v>0</v>
      </c>
      <c r="X12" s="86">
        <f>'бат#кв'!S6</f>
        <v>0</v>
      </c>
      <c r="Y12" s="67"/>
      <c r="AA12" s="10" t="s">
        <v>65</v>
      </c>
      <c r="AB12" s="4" t="s">
        <v>10</v>
      </c>
      <c r="AC12" s="4" t="s">
        <v>15</v>
      </c>
      <c r="AD12" s="6">
        <f>'4-1м(бат)'!Z12</f>
        <v>0</v>
      </c>
      <c r="AE12" s="3" t="s">
        <v>10</v>
      </c>
      <c r="AF12" s="19"/>
      <c r="AG12" s="3" t="s">
        <v>10</v>
      </c>
      <c r="AH12" s="5">
        <f>'4-1м(бат)'!AD12</f>
        <v>0</v>
      </c>
      <c r="AI12" s="5">
        <f>'4-1м(бат)'!AE12</f>
        <v>0</v>
      </c>
      <c r="AJ12" s="86">
        <f>'бат#кв'!AP6</f>
        <v>0</v>
      </c>
      <c r="AK12" s="86">
        <f>'бат#кв'!AQ6</f>
        <v>0</v>
      </c>
      <c r="AL12" s="67"/>
      <c r="AN12" s="10" t="s">
        <v>65</v>
      </c>
      <c r="AO12" s="4" t="s">
        <v>10</v>
      </c>
      <c r="AP12" s="4" t="s">
        <v>15</v>
      </c>
      <c r="AQ12" s="6">
        <f>'4-1м(бат)'!AK12</f>
        <v>0</v>
      </c>
      <c r="AR12" s="3" t="s">
        <v>10</v>
      </c>
      <c r="AS12" s="19"/>
      <c r="AT12" s="3" t="s">
        <v>10</v>
      </c>
      <c r="AU12" s="5">
        <f>'4-1м(бат)'!AO12</f>
        <v>0</v>
      </c>
      <c r="AV12" s="5">
        <f>'4-1м(бат)'!AP12</f>
        <v>0</v>
      </c>
      <c r="AW12" s="86">
        <f>'бат#кв'!AS6</f>
        <v>0</v>
      </c>
      <c r="AX12" s="86">
        <f>'бат#кв'!AT6</f>
        <v>0</v>
      </c>
      <c r="AY12" s="67"/>
    </row>
    <row r="13" spans="1:51" ht="13.5">
      <c r="A13" s="10" t="s">
        <v>66</v>
      </c>
      <c r="B13" s="4" t="s">
        <v>10</v>
      </c>
      <c r="C13" s="4" t="s">
        <v>17</v>
      </c>
      <c r="D13" s="6">
        <f>'4-1м(бат)'!D13</f>
        <v>0</v>
      </c>
      <c r="E13" s="3" t="s">
        <v>10</v>
      </c>
      <c r="F13" s="19"/>
      <c r="G13" s="3" t="s">
        <v>10</v>
      </c>
      <c r="H13" s="93">
        <f>'4-1м(бат)'!H13</f>
        <v>0</v>
      </c>
      <c r="I13" s="93">
        <f>'4-1м(бат)'!I13</f>
        <v>0</v>
      </c>
      <c r="J13" s="86">
        <f>'бат#кв'!AV7</f>
        <v>0</v>
      </c>
      <c r="K13" s="86">
        <f>'бат#кв'!AW7</f>
        <v>0</v>
      </c>
      <c r="L13" s="67"/>
      <c r="N13" s="10" t="s">
        <v>66</v>
      </c>
      <c r="O13" s="4" t="s">
        <v>10</v>
      </c>
      <c r="P13" s="4" t="s">
        <v>17</v>
      </c>
      <c r="Q13" s="6">
        <f>'4-1м(бат)'!O13</f>
        <v>0</v>
      </c>
      <c r="R13" s="3" t="s">
        <v>10</v>
      </c>
      <c r="S13" s="19"/>
      <c r="T13" s="3" t="s">
        <v>10</v>
      </c>
      <c r="U13" s="5">
        <f>'4-1м(бат)'!S13</f>
        <v>0</v>
      </c>
      <c r="V13" s="5">
        <f>'4-1м(бат)'!T13</f>
        <v>0</v>
      </c>
      <c r="W13" s="86">
        <f>'бат#кв'!R7</f>
        <v>0</v>
      </c>
      <c r="X13" s="86">
        <f>'бат#кв'!S7</f>
        <v>0</v>
      </c>
      <c r="Y13" s="67"/>
      <c r="AA13" s="10" t="s">
        <v>66</v>
      </c>
      <c r="AB13" s="4" t="s">
        <v>10</v>
      </c>
      <c r="AC13" s="4" t="s">
        <v>17</v>
      </c>
      <c r="AD13" s="6">
        <f>'4-1м(бат)'!Z13</f>
        <v>0</v>
      </c>
      <c r="AE13" s="3" t="s">
        <v>10</v>
      </c>
      <c r="AF13" s="19"/>
      <c r="AG13" s="3" t="s">
        <v>10</v>
      </c>
      <c r="AH13" s="5">
        <f>'4-1м(бат)'!AD13</f>
        <v>0</v>
      </c>
      <c r="AI13" s="5">
        <f>'4-1м(бат)'!AE13</f>
        <v>0</v>
      </c>
      <c r="AJ13" s="86">
        <f>'бат#кв'!AP7</f>
        <v>0</v>
      </c>
      <c r="AK13" s="86">
        <f>'бат#кв'!AQ7</f>
        <v>0</v>
      </c>
      <c r="AL13" s="67"/>
      <c r="AN13" s="10" t="s">
        <v>66</v>
      </c>
      <c r="AO13" s="4" t="s">
        <v>10</v>
      </c>
      <c r="AP13" s="4" t="s">
        <v>17</v>
      </c>
      <c r="AQ13" s="6">
        <f>'4-1м(бат)'!AK13</f>
        <v>0</v>
      </c>
      <c r="AR13" s="3" t="s">
        <v>10</v>
      </c>
      <c r="AS13" s="19"/>
      <c r="AT13" s="3" t="s">
        <v>10</v>
      </c>
      <c r="AU13" s="5">
        <f>'4-1м(бат)'!AO13</f>
        <v>0</v>
      </c>
      <c r="AV13" s="5">
        <f>'4-1м(бат)'!AP13</f>
        <v>0</v>
      </c>
      <c r="AW13" s="86">
        <f>'бат#кв'!AS7</f>
        <v>0</v>
      </c>
      <c r="AX13" s="86">
        <f>'бат#кв'!AT7</f>
        <v>0</v>
      </c>
      <c r="AY13" s="67"/>
    </row>
    <row r="14" spans="1:51" ht="13.5">
      <c r="A14" s="10" t="s">
        <v>67</v>
      </c>
      <c r="B14" s="4" t="s">
        <v>10</v>
      </c>
      <c r="C14" s="4" t="s">
        <v>19</v>
      </c>
      <c r="D14" s="6">
        <f>'4-1м(бат)'!D14</f>
        <v>0</v>
      </c>
      <c r="E14" s="3" t="s">
        <v>10</v>
      </c>
      <c r="F14" s="19"/>
      <c r="G14" s="3" t="s">
        <v>10</v>
      </c>
      <c r="H14" s="93">
        <f>'4-1м(бат)'!H14</f>
        <v>0</v>
      </c>
      <c r="I14" s="93">
        <f>'4-1м(бат)'!I14</f>
        <v>0</v>
      </c>
      <c r="J14" s="86">
        <f>'бат#кв'!AV8</f>
        <v>0</v>
      </c>
      <c r="K14" s="86">
        <f>'бат#кв'!AW8</f>
        <v>0</v>
      </c>
      <c r="L14" s="67"/>
      <c r="N14" s="10" t="s">
        <v>67</v>
      </c>
      <c r="O14" s="4" t="s">
        <v>10</v>
      </c>
      <c r="P14" s="4" t="s">
        <v>19</v>
      </c>
      <c r="Q14" s="6">
        <f>'4-1м(бат)'!O14</f>
        <v>0</v>
      </c>
      <c r="R14" s="3" t="s">
        <v>10</v>
      </c>
      <c r="S14" s="19"/>
      <c r="T14" s="3" t="s">
        <v>10</v>
      </c>
      <c r="U14" s="5">
        <f>'4-1м(бат)'!S14</f>
        <v>0</v>
      </c>
      <c r="V14" s="5">
        <f>'4-1м(бат)'!T14</f>
        <v>0</v>
      </c>
      <c r="W14" s="86">
        <f>'бат#кв'!R8</f>
        <v>0</v>
      </c>
      <c r="X14" s="86">
        <f>'бат#кв'!S8</f>
        <v>0</v>
      </c>
      <c r="Y14" s="67"/>
      <c r="AA14" s="10" t="s">
        <v>67</v>
      </c>
      <c r="AB14" s="4" t="s">
        <v>10</v>
      </c>
      <c r="AC14" s="4" t="s">
        <v>19</v>
      </c>
      <c r="AD14" s="6">
        <f>'4-1м(бат)'!Z14</f>
        <v>0</v>
      </c>
      <c r="AE14" s="3" t="s">
        <v>10</v>
      </c>
      <c r="AF14" s="19"/>
      <c r="AG14" s="3" t="s">
        <v>10</v>
      </c>
      <c r="AH14" s="5">
        <f>'4-1м(бат)'!AD14</f>
        <v>0</v>
      </c>
      <c r="AI14" s="5">
        <f>'4-1м(бат)'!AE14</f>
        <v>0</v>
      </c>
      <c r="AJ14" s="86">
        <f>'бат#кв'!AP8</f>
        <v>0</v>
      </c>
      <c r="AK14" s="86">
        <f>'бат#кв'!AQ8</f>
        <v>0</v>
      </c>
      <c r="AL14" s="67"/>
      <c r="AN14" s="10" t="s">
        <v>67</v>
      </c>
      <c r="AO14" s="4" t="s">
        <v>10</v>
      </c>
      <c r="AP14" s="4" t="s">
        <v>19</v>
      </c>
      <c r="AQ14" s="6">
        <f>'4-1м(бат)'!AK14</f>
        <v>0</v>
      </c>
      <c r="AR14" s="3" t="s">
        <v>10</v>
      </c>
      <c r="AS14" s="19"/>
      <c r="AT14" s="3" t="s">
        <v>10</v>
      </c>
      <c r="AU14" s="5">
        <f>'4-1м(бат)'!AO14</f>
        <v>0</v>
      </c>
      <c r="AV14" s="5">
        <f>'4-1м(бат)'!AP14</f>
        <v>0</v>
      </c>
      <c r="AW14" s="86">
        <f>'бат#кв'!AS8</f>
        <v>0</v>
      </c>
      <c r="AX14" s="86">
        <f>'бат#кв'!AT8</f>
        <v>0</v>
      </c>
      <c r="AY14" s="67"/>
    </row>
    <row r="15" spans="1:51" ht="13.5">
      <c r="A15" s="9" t="s">
        <v>68</v>
      </c>
      <c r="B15" s="4" t="s">
        <v>10</v>
      </c>
      <c r="C15" s="4" t="s">
        <v>20</v>
      </c>
      <c r="D15" s="6">
        <f>'4-1м(бат)'!D15</f>
        <v>2073888</v>
      </c>
      <c r="E15" s="3" t="s">
        <v>10</v>
      </c>
      <c r="F15" s="19"/>
      <c r="G15" s="3" t="s">
        <v>10</v>
      </c>
      <c r="H15" s="93">
        <f>'4-1м(бат)'!H15</f>
        <v>1783339</v>
      </c>
      <c r="I15" s="93">
        <f>'4-1м(бат)'!I15</f>
        <v>28694</v>
      </c>
      <c r="J15" s="86">
        <f>'бат#кв'!AV9</f>
        <v>1802236</v>
      </c>
      <c r="K15" s="86">
        <f>'бат#кв'!AW9</f>
        <v>22093</v>
      </c>
      <c r="L15" s="67"/>
      <c r="N15" s="9" t="s">
        <v>68</v>
      </c>
      <c r="O15" s="4" t="s">
        <v>10</v>
      </c>
      <c r="P15" s="4" t="s">
        <v>20</v>
      </c>
      <c r="Q15" s="6">
        <f>'4-1м(бат)'!O15</f>
        <v>1424400</v>
      </c>
      <c r="R15" s="3" t="s">
        <v>10</v>
      </c>
      <c r="S15" s="19"/>
      <c r="T15" s="3" t="s">
        <v>10</v>
      </c>
      <c r="U15" s="5">
        <f>'4-1м(бат)'!S15</f>
        <v>1159259</v>
      </c>
      <c r="V15" s="5">
        <f>'4-1м(бат)'!T15</f>
        <v>0</v>
      </c>
      <c r="W15" s="86">
        <f>'бат#кв'!R9</f>
        <v>1154330</v>
      </c>
      <c r="X15" s="86">
        <f>'бат#кв'!S9</f>
        <v>0</v>
      </c>
      <c r="Y15" s="67"/>
      <c r="AA15" s="9" t="s">
        <v>68</v>
      </c>
      <c r="AB15" s="4" t="s">
        <v>10</v>
      </c>
      <c r="AC15" s="4" t="s">
        <v>20</v>
      </c>
      <c r="AD15" s="6">
        <f>'4-1м(бат)'!Z15</f>
        <v>610788</v>
      </c>
      <c r="AE15" s="3" t="s">
        <v>10</v>
      </c>
      <c r="AF15" s="19"/>
      <c r="AG15" s="3" t="s">
        <v>10</v>
      </c>
      <c r="AH15" s="5">
        <v>610330</v>
      </c>
      <c r="AI15" s="5">
        <f>'4-1м(бат)'!AE15</f>
        <v>28694</v>
      </c>
      <c r="AJ15" s="86">
        <f>'бат#кв'!AP9</f>
        <v>610498</v>
      </c>
      <c r="AK15" s="86">
        <f>'бат#кв'!AQ9</f>
        <v>22093</v>
      </c>
      <c r="AL15" s="67"/>
      <c r="AN15" s="9" t="s">
        <v>68</v>
      </c>
      <c r="AO15" s="4" t="s">
        <v>10</v>
      </c>
      <c r="AP15" s="4" t="s">
        <v>20</v>
      </c>
      <c r="AQ15" s="6">
        <f>'4-1м(бат)'!AK15</f>
        <v>38700</v>
      </c>
      <c r="AR15" s="3" t="s">
        <v>10</v>
      </c>
      <c r="AS15" s="19"/>
      <c r="AT15" s="3" t="s">
        <v>10</v>
      </c>
      <c r="AU15" s="5">
        <f>'4-1м(бат)'!AO15</f>
        <v>13750</v>
      </c>
      <c r="AV15" s="5">
        <f>'4-1м(бат)'!AP15</f>
        <v>0</v>
      </c>
      <c r="AW15" s="86">
        <f>'бат#кв'!AS9</f>
        <v>37408</v>
      </c>
      <c r="AX15" s="86">
        <f>'бат#кв'!AT9</f>
        <v>0</v>
      </c>
      <c r="AY15" s="67"/>
    </row>
    <row r="16" spans="1:51" ht="13.5">
      <c r="A16" s="9" t="s">
        <v>12</v>
      </c>
      <c r="B16" s="7">
        <v>1000</v>
      </c>
      <c r="C16" s="7" t="s">
        <v>22</v>
      </c>
      <c r="D16" s="6">
        <f>'4-1м(бат)'!D16</f>
        <v>2073888</v>
      </c>
      <c r="E16" s="3" t="s">
        <v>10</v>
      </c>
      <c r="F16" s="6"/>
      <c r="G16" s="3" t="s">
        <v>10</v>
      </c>
      <c r="H16" s="93">
        <f>'4-1м(бат)'!H16</f>
        <v>1783339</v>
      </c>
      <c r="I16" s="93">
        <f>'4-1м(бат)'!I16</f>
        <v>28694</v>
      </c>
      <c r="J16" s="86">
        <f>'бат#кв'!AV10</f>
        <v>1802236</v>
      </c>
      <c r="K16" s="86">
        <f>'бат#кв'!AW10</f>
        <v>22093</v>
      </c>
      <c r="L16" s="67"/>
      <c r="N16" s="9" t="s">
        <v>12</v>
      </c>
      <c r="O16" s="7">
        <v>1000</v>
      </c>
      <c r="P16" s="7" t="s">
        <v>22</v>
      </c>
      <c r="Q16" s="6">
        <f>'4-1м(бат)'!O16</f>
        <v>1424400</v>
      </c>
      <c r="R16" s="3" t="s">
        <v>10</v>
      </c>
      <c r="S16" s="6"/>
      <c r="T16" s="3" t="s">
        <v>10</v>
      </c>
      <c r="U16" s="5">
        <f>'4-1м(бат)'!S16</f>
        <v>1159259</v>
      </c>
      <c r="V16" s="5">
        <f>'4-1м(бат)'!T16</f>
        <v>0</v>
      </c>
      <c r="W16" s="86">
        <f>'бат#кв'!R10</f>
        <v>1154330</v>
      </c>
      <c r="X16" s="86">
        <f>'бат#кв'!S10</f>
        <v>0</v>
      </c>
      <c r="Y16" s="67"/>
      <c r="AA16" s="9" t="s">
        <v>12</v>
      </c>
      <c r="AB16" s="7">
        <v>1000</v>
      </c>
      <c r="AC16" s="7" t="s">
        <v>22</v>
      </c>
      <c r="AD16" s="6">
        <f>'4-1м(бат)'!Z16</f>
        <v>610788</v>
      </c>
      <c r="AE16" s="3" t="s">
        <v>10</v>
      </c>
      <c r="AF16" s="6"/>
      <c r="AG16" s="3" t="s">
        <v>10</v>
      </c>
      <c r="AH16" s="5">
        <f>'4-1м(бат)'!AD16</f>
        <v>610330</v>
      </c>
      <c r="AI16" s="5">
        <f>'4-1м(бат)'!AE16</f>
        <v>28694</v>
      </c>
      <c r="AJ16" s="86">
        <f>'бат#кв'!AP10</f>
        <v>610498</v>
      </c>
      <c r="AK16" s="86">
        <f>'бат#кв'!AQ10</f>
        <v>22093</v>
      </c>
      <c r="AL16" s="67"/>
      <c r="AN16" s="9" t="s">
        <v>12</v>
      </c>
      <c r="AO16" s="7">
        <v>1000</v>
      </c>
      <c r="AP16" s="7" t="s">
        <v>22</v>
      </c>
      <c r="AQ16" s="6">
        <f>'4-1м(бат)'!AK16</f>
        <v>38700</v>
      </c>
      <c r="AR16" s="3" t="s">
        <v>10</v>
      </c>
      <c r="AS16" s="6"/>
      <c r="AT16" s="3" t="s">
        <v>10</v>
      </c>
      <c r="AU16" s="5">
        <f>'4-1м(бат)'!AO16</f>
        <v>13750</v>
      </c>
      <c r="AV16" s="5">
        <f>'4-1м(бат)'!AP16</f>
        <v>0</v>
      </c>
      <c r="AW16" s="86">
        <f>'бат#кв'!AS10</f>
        <v>37408</v>
      </c>
      <c r="AX16" s="86">
        <f>'бат#кв'!AT10</f>
        <v>0</v>
      </c>
      <c r="AY16" s="67"/>
    </row>
    <row r="17" spans="1:51" ht="13.5">
      <c r="A17" s="10" t="s">
        <v>14</v>
      </c>
      <c r="B17" s="7">
        <v>1100</v>
      </c>
      <c r="C17" s="7" t="s">
        <v>23</v>
      </c>
      <c r="D17" s="6">
        <f>'4-1м(бат)'!D17</f>
        <v>2073888</v>
      </c>
      <c r="E17" s="3" t="s">
        <v>10</v>
      </c>
      <c r="F17" s="6"/>
      <c r="G17" s="3" t="s">
        <v>10</v>
      </c>
      <c r="H17" s="5">
        <f>'4-1м(бат)'!H17</f>
        <v>1783339</v>
      </c>
      <c r="I17" s="5">
        <f>'4-1м(бат)'!I17</f>
        <v>28694</v>
      </c>
      <c r="J17" s="86">
        <f>'бат#кв'!AV11</f>
        <v>1802236</v>
      </c>
      <c r="K17" s="86">
        <f>'бат#кв'!AW11</f>
        <v>22093</v>
      </c>
      <c r="L17" s="67"/>
      <c r="N17" s="10" t="s">
        <v>14</v>
      </c>
      <c r="O17" s="7">
        <v>1100</v>
      </c>
      <c r="P17" s="7" t="s">
        <v>23</v>
      </c>
      <c r="Q17" s="6">
        <f>'4-1м(бат)'!O17</f>
        <v>1424400</v>
      </c>
      <c r="R17" s="3" t="s">
        <v>10</v>
      </c>
      <c r="S17" s="6"/>
      <c r="T17" s="3" t="s">
        <v>10</v>
      </c>
      <c r="U17" s="5">
        <f>'4-1м(бат)'!S17</f>
        <v>1159259</v>
      </c>
      <c r="V17" s="5">
        <f>'4-1м(бат)'!T17</f>
        <v>0</v>
      </c>
      <c r="W17" s="86">
        <f>'бат#кв'!R11</f>
        <v>1154330</v>
      </c>
      <c r="X17" s="86">
        <f>'бат#кв'!S11</f>
        <v>0</v>
      </c>
      <c r="Y17" s="67"/>
      <c r="AA17" s="10" t="s">
        <v>14</v>
      </c>
      <c r="AB17" s="7">
        <v>1100</v>
      </c>
      <c r="AC17" s="7" t="s">
        <v>23</v>
      </c>
      <c r="AD17" s="6">
        <f>'4-1м(бат)'!Z17</f>
        <v>610788</v>
      </c>
      <c r="AE17" s="3" t="s">
        <v>10</v>
      </c>
      <c r="AF17" s="6"/>
      <c r="AG17" s="3" t="s">
        <v>10</v>
      </c>
      <c r="AH17" s="5">
        <f>'4-1м(бат)'!AD17</f>
        <v>610330</v>
      </c>
      <c r="AI17" s="5">
        <f>'4-1м(бат)'!AE17</f>
        <v>28694</v>
      </c>
      <c r="AJ17" s="86">
        <f>'бат#кв'!AP11</f>
        <v>610498</v>
      </c>
      <c r="AK17" s="86">
        <f>'бат#кв'!AQ11</f>
        <v>22093</v>
      </c>
      <c r="AL17" s="67"/>
      <c r="AN17" s="10" t="s">
        <v>14</v>
      </c>
      <c r="AO17" s="7">
        <v>1100</v>
      </c>
      <c r="AP17" s="7" t="s">
        <v>23</v>
      </c>
      <c r="AQ17" s="6">
        <f>'4-1м(бат)'!AK17</f>
        <v>38700</v>
      </c>
      <c r="AR17" s="3" t="s">
        <v>10</v>
      </c>
      <c r="AS17" s="6"/>
      <c r="AT17" s="3" t="s">
        <v>10</v>
      </c>
      <c r="AU17" s="5">
        <f>'4-1м(бат)'!AO17</f>
        <v>13750</v>
      </c>
      <c r="AV17" s="5">
        <f>'4-1м(бат)'!AP17</f>
        <v>0</v>
      </c>
      <c r="AW17" s="86">
        <f>'бат#кв'!AS11</f>
        <v>37408</v>
      </c>
      <c r="AX17" s="86">
        <f>'бат#кв'!AT11</f>
        <v>0</v>
      </c>
      <c r="AY17" s="67"/>
    </row>
    <row r="18" spans="1:51" ht="13.5">
      <c r="A18" s="10" t="s">
        <v>16</v>
      </c>
      <c r="B18" s="7">
        <v>1110</v>
      </c>
      <c r="C18" s="7" t="s">
        <v>24</v>
      </c>
      <c r="D18" s="6">
        <f>'4-1м(бат)'!D18</f>
        <v>0</v>
      </c>
      <c r="E18" s="3" t="s">
        <v>10</v>
      </c>
      <c r="F18" s="6"/>
      <c r="G18" s="3" t="s">
        <v>10</v>
      </c>
      <c r="H18" s="5">
        <f>'4-1м(бат)'!H18</f>
        <v>0</v>
      </c>
      <c r="I18" s="5">
        <f>'4-1м(бат)'!I18</f>
        <v>0</v>
      </c>
      <c r="J18" s="86">
        <f>'бат#кв'!AV12</f>
        <v>0</v>
      </c>
      <c r="K18" s="86">
        <f>'бат#кв'!AW12</f>
        <v>0</v>
      </c>
      <c r="L18" s="67"/>
      <c r="N18" s="10" t="s">
        <v>16</v>
      </c>
      <c r="O18" s="7">
        <v>1110</v>
      </c>
      <c r="P18" s="7" t="s">
        <v>24</v>
      </c>
      <c r="Q18" s="6">
        <f>'4-1м(бат)'!O18</f>
        <v>0</v>
      </c>
      <c r="R18" s="3" t="s">
        <v>10</v>
      </c>
      <c r="S18" s="6"/>
      <c r="T18" s="3" t="s">
        <v>10</v>
      </c>
      <c r="U18" s="5">
        <f>'4-1м(бат)'!S18</f>
        <v>0</v>
      </c>
      <c r="V18" s="5">
        <f>'4-1м(бат)'!T18</f>
        <v>0</v>
      </c>
      <c r="W18" s="86">
        <f>'бат#кв'!R12</f>
        <v>0</v>
      </c>
      <c r="X18" s="86">
        <f>'бат#кв'!S12</f>
        <v>0</v>
      </c>
      <c r="Y18" s="67"/>
      <c r="AA18" s="10" t="s">
        <v>16</v>
      </c>
      <c r="AB18" s="7">
        <v>1110</v>
      </c>
      <c r="AC18" s="7" t="s">
        <v>24</v>
      </c>
      <c r="AD18" s="6">
        <f>'4-1м(бат)'!Z18</f>
        <v>0</v>
      </c>
      <c r="AE18" s="3" t="s">
        <v>10</v>
      </c>
      <c r="AF18" s="6"/>
      <c r="AG18" s="3" t="s">
        <v>10</v>
      </c>
      <c r="AH18" s="5">
        <f>'4-1м(бат)'!AD18</f>
        <v>0</v>
      </c>
      <c r="AI18" s="5">
        <f>'4-1м(бат)'!AE18</f>
        <v>0</v>
      </c>
      <c r="AJ18" s="86">
        <f>'бат#кв'!AP12</f>
        <v>0</v>
      </c>
      <c r="AK18" s="86">
        <f>'бат#кв'!AQ12</f>
        <v>0</v>
      </c>
      <c r="AL18" s="67"/>
      <c r="AN18" s="10" t="s">
        <v>16</v>
      </c>
      <c r="AO18" s="7">
        <v>1110</v>
      </c>
      <c r="AP18" s="7" t="s">
        <v>24</v>
      </c>
      <c r="AQ18" s="6">
        <f>'4-1м(бат)'!AK18</f>
        <v>0</v>
      </c>
      <c r="AR18" s="3" t="s">
        <v>10</v>
      </c>
      <c r="AS18" s="6"/>
      <c r="AT18" s="3" t="s">
        <v>10</v>
      </c>
      <c r="AU18" s="5">
        <f>'4-1м(бат)'!AO18</f>
        <v>0</v>
      </c>
      <c r="AV18" s="5">
        <f>'4-1м(бат)'!AP18</f>
        <v>0</v>
      </c>
      <c r="AW18" s="86">
        <f>'бат#кв'!AS12</f>
        <v>0</v>
      </c>
      <c r="AX18" s="86">
        <f>'бат#кв'!AT12</f>
        <v>0</v>
      </c>
      <c r="AY18" s="67"/>
    </row>
    <row r="19" spans="1:51" ht="13.5">
      <c r="A19" s="10" t="s">
        <v>18</v>
      </c>
      <c r="B19" s="4">
        <v>1111</v>
      </c>
      <c r="C19" s="4">
        <v>100</v>
      </c>
      <c r="D19" s="6">
        <f>'4-1м(бат)'!D19</f>
        <v>0</v>
      </c>
      <c r="E19" s="3" t="s">
        <v>10</v>
      </c>
      <c r="F19" s="6"/>
      <c r="G19" s="3" t="s">
        <v>10</v>
      </c>
      <c r="H19" s="5">
        <f>'4-1м(бат)'!H19</f>
        <v>0</v>
      </c>
      <c r="I19" s="5">
        <f>'4-1м(бат)'!I19</f>
        <v>0</v>
      </c>
      <c r="J19" s="86">
        <f>'бат#кв'!AV13</f>
        <v>0</v>
      </c>
      <c r="K19" s="86">
        <f>'бат#кв'!AW13</f>
        <v>0</v>
      </c>
      <c r="L19" s="67"/>
      <c r="N19" s="10" t="s">
        <v>18</v>
      </c>
      <c r="O19" s="4">
        <v>1111</v>
      </c>
      <c r="P19" s="4">
        <v>100</v>
      </c>
      <c r="Q19" s="6">
        <f>'4-1м(бат)'!O19</f>
        <v>0</v>
      </c>
      <c r="R19" s="3" t="s">
        <v>10</v>
      </c>
      <c r="S19" s="6"/>
      <c r="T19" s="3" t="s">
        <v>10</v>
      </c>
      <c r="U19" s="5">
        <f>'4-1м(бат)'!S19</f>
        <v>0</v>
      </c>
      <c r="V19" s="5">
        <f>'4-1м(бат)'!T19</f>
        <v>0</v>
      </c>
      <c r="W19" s="86">
        <f>'бат#кв'!R13</f>
        <v>0</v>
      </c>
      <c r="X19" s="86">
        <f>'бат#кв'!S13</f>
        <v>0</v>
      </c>
      <c r="Y19" s="67"/>
      <c r="AA19" s="10" t="s">
        <v>18</v>
      </c>
      <c r="AB19" s="4">
        <v>1111</v>
      </c>
      <c r="AC19" s="4">
        <v>100</v>
      </c>
      <c r="AD19" s="6">
        <f>'4-1м(бат)'!Z19</f>
        <v>0</v>
      </c>
      <c r="AE19" s="3" t="s">
        <v>10</v>
      </c>
      <c r="AF19" s="6"/>
      <c r="AG19" s="3" t="s">
        <v>10</v>
      </c>
      <c r="AH19" s="5">
        <f>'4-1м(бат)'!AD19</f>
        <v>0</v>
      </c>
      <c r="AI19" s="5">
        <f>'4-1м(бат)'!AE19</f>
        <v>0</v>
      </c>
      <c r="AJ19" s="86">
        <f>'бат#кв'!AP13</f>
        <v>0</v>
      </c>
      <c r="AK19" s="86">
        <f>'бат#кв'!AQ13</f>
        <v>0</v>
      </c>
      <c r="AL19" s="67"/>
      <c r="AN19" s="10" t="s">
        <v>18</v>
      </c>
      <c r="AO19" s="4">
        <v>1111</v>
      </c>
      <c r="AP19" s="4">
        <v>100</v>
      </c>
      <c r="AQ19" s="6">
        <f>'4-1м(бат)'!AK19</f>
        <v>0</v>
      </c>
      <c r="AR19" s="3" t="s">
        <v>10</v>
      </c>
      <c r="AS19" s="6"/>
      <c r="AT19" s="3" t="s">
        <v>10</v>
      </c>
      <c r="AU19" s="5">
        <f>'4-1м(бат)'!AO19</f>
        <v>0</v>
      </c>
      <c r="AV19" s="5">
        <f>'4-1м(бат)'!AP19</f>
        <v>0</v>
      </c>
      <c r="AW19" s="86">
        <f>'бат#кв'!AS13</f>
        <v>0</v>
      </c>
      <c r="AX19" s="86">
        <f>'бат#кв'!AT13</f>
        <v>0</v>
      </c>
      <c r="AY19" s="67"/>
    </row>
    <row r="20" spans="1:51" ht="13.5">
      <c r="A20" s="10" t="s">
        <v>70</v>
      </c>
      <c r="B20" s="4" t="s">
        <v>71</v>
      </c>
      <c r="C20" s="4" t="s">
        <v>72</v>
      </c>
      <c r="D20" s="6">
        <f>'4-1м(бат)'!D20</f>
        <v>0</v>
      </c>
      <c r="E20" s="3" t="s">
        <v>10</v>
      </c>
      <c r="F20" s="6"/>
      <c r="G20" s="3" t="s">
        <v>10</v>
      </c>
      <c r="H20" s="5">
        <f>'4-1м(бат)'!H20</f>
        <v>0</v>
      </c>
      <c r="I20" s="5">
        <f>'4-1м(бат)'!I20</f>
        <v>0</v>
      </c>
      <c r="J20" s="86">
        <f>'бат#кв'!AV14</f>
        <v>0</v>
      </c>
      <c r="K20" s="86">
        <f>'бат#кв'!AW14</f>
        <v>0</v>
      </c>
      <c r="L20" s="67"/>
      <c r="N20" s="10" t="s">
        <v>70</v>
      </c>
      <c r="O20" s="4" t="s">
        <v>71</v>
      </c>
      <c r="P20" s="4" t="s">
        <v>72</v>
      </c>
      <c r="Q20" s="6">
        <f>'4-1м(бат)'!O20</f>
        <v>0</v>
      </c>
      <c r="R20" s="3" t="s">
        <v>10</v>
      </c>
      <c r="S20" s="6"/>
      <c r="T20" s="3" t="s">
        <v>10</v>
      </c>
      <c r="U20" s="5">
        <f>'4-1м(бат)'!S20</f>
        <v>0</v>
      </c>
      <c r="V20" s="5">
        <f>'4-1м(бат)'!T20</f>
        <v>0</v>
      </c>
      <c r="W20" s="86">
        <f>'бат#кв'!R14</f>
        <v>0</v>
      </c>
      <c r="X20" s="86">
        <f>'бат#кв'!S14</f>
        <v>0</v>
      </c>
      <c r="Y20" s="67"/>
      <c r="AA20" s="10" t="s">
        <v>70</v>
      </c>
      <c r="AB20" s="4" t="s">
        <v>71</v>
      </c>
      <c r="AC20" s="4" t="s">
        <v>72</v>
      </c>
      <c r="AD20" s="6">
        <f>'4-1м(бат)'!Z20</f>
        <v>0</v>
      </c>
      <c r="AE20" s="3" t="s">
        <v>10</v>
      </c>
      <c r="AF20" s="6"/>
      <c r="AG20" s="3" t="s">
        <v>10</v>
      </c>
      <c r="AH20" s="5">
        <f>'4-1м(бат)'!AD20</f>
        <v>0</v>
      </c>
      <c r="AI20" s="5">
        <f>'4-1м(бат)'!AE20</f>
        <v>0</v>
      </c>
      <c r="AJ20" s="86">
        <f>'бат#кв'!AP14</f>
        <v>0</v>
      </c>
      <c r="AK20" s="86">
        <f>'бат#кв'!AQ14</f>
        <v>0</v>
      </c>
      <c r="AL20" s="67"/>
      <c r="AN20" s="10" t="s">
        <v>70</v>
      </c>
      <c r="AO20" s="4" t="s">
        <v>71</v>
      </c>
      <c r="AP20" s="4" t="s">
        <v>72</v>
      </c>
      <c r="AQ20" s="6">
        <f>'4-1м(бат)'!AK20</f>
        <v>0</v>
      </c>
      <c r="AR20" s="3" t="s">
        <v>10</v>
      </c>
      <c r="AS20" s="6"/>
      <c r="AT20" s="3" t="s">
        <v>10</v>
      </c>
      <c r="AU20" s="5">
        <f>'4-1м(бат)'!AO20</f>
        <v>0</v>
      </c>
      <c r="AV20" s="5">
        <f>'4-1м(бат)'!AP20</f>
        <v>0</v>
      </c>
      <c r="AW20" s="86">
        <f>'бат#кв'!AS14</f>
        <v>0</v>
      </c>
      <c r="AX20" s="86">
        <f>'бат#кв'!AT14</f>
        <v>0</v>
      </c>
      <c r="AY20" s="67"/>
    </row>
    <row r="21" spans="1:51" ht="13.5">
      <c r="A21" s="10" t="s">
        <v>21</v>
      </c>
      <c r="B21" s="7">
        <v>1120</v>
      </c>
      <c r="C21" s="7" t="s">
        <v>73</v>
      </c>
      <c r="D21" s="6">
        <f>'4-1м(бат)'!D21</f>
        <v>0</v>
      </c>
      <c r="E21" s="3" t="s">
        <v>10</v>
      </c>
      <c r="F21" s="6"/>
      <c r="G21" s="3" t="s">
        <v>10</v>
      </c>
      <c r="H21" s="5">
        <f>'4-1м(бат)'!H21</f>
        <v>0</v>
      </c>
      <c r="I21" s="5">
        <f>'4-1м(бат)'!I21</f>
        <v>0</v>
      </c>
      <c r="J21" s="86">
        <f>'бат#кв'!AV15</f>
        <v>0</v>
      </c>
      <c r="K21" s="86">
        <f>'бат#кв'!AW15</f>
        <v>0</v>
      </c>
      <c r="L21" s="67"/>
      <c r="N21" s="10" t="s">
        <v>21</v>
      </c>
      <c r="O21" s="7">
        <v>1120</v>
      </c>
      <c r="P21" s="7" t="s">
        <v>73</v>
      </c>
      <c r="Q21" s="6">
        <f>'4-1м(бат)'!O21</f>
        <v>0</v>
      </c>
      <c r="R21" s="3" t="s">
        <v>10</v>
      </c>
      <c r="S21" s="6"/>
      <c r="T21" s="3" t="s">
        <v>10</v>
      </c>
      <c r="U21" s="5">
        <f>'4-1м(бат)'!S21</f>
        <v>0</v>
      </c>
      <c r="V21" s="5">
        <f>'4-1м(бат)'!T21</f>
        <v>0</v>
      </c>
      <c r="W21" s="86">
        <f>'бат#кв'!R15</f>
        <v>0</v>
      </c>
      <c r="X21" s="86">
        <f>'бат#кв'!S15</f>
        <v>0</v>
      </c>
      <c r="Y21" s="67"/>
      <c r="AA21" s="10" t="s">
        <v>21</v>
      </c>
      <c r="AB21" s="7">
        <v>1120</v>
      </c>
      <c r="AC21" s="7" t="s">
        <v>73</v>
      </c>
      <c r="AD21" s="6">
        <f>'4-1м(бат)'!Z21</f>
        <v>0</v>
      </c>
      <c r="AE21" s="3" t="s">
        <v>10</v>
      </c>
      <c r="AF21" s="6"/>
      <c r="AG21" s="3" t="s">
        <v>10</v>
      </c>
      <c r="AH21" s="5">
        <f>'4-1м(бат)'!AD21</f>
        <v>0</v>
      </c>
      <c r="AI21" s="5">
        <f>'4-1м(бат)'!AE21</f>
        <v>0</v>
      </c>
      <c r="AJ21" s="86">
        <f>'бат#кв'!AP15</f>
        <v>0</v>
      </c>
      <c r="AK21" s="86">
        <f>'бат#кв'!AQ15</f>
        <v>0</v>
      </c>
      <c r="AL21" s="67"/>
      <c r="AN21" s="10" t="s">
        <v>21</v>
      </c>
      <c r="AO21" s="7">
        <v>1120</v>
      </c>
      <c r="AP21" s="7" t="s">
        <v>73</v>
      </c>
      <c r="AQ21" s="6">
        <f>'4-1м(бат)'!AK21</f>
        <v>0</v>
      </c>
      <c r="AR21" s="3" t="s">
        <v>10</v>
      </c>
      <c r="AS21" s="6"/>
      <c r="AT21" s="3" t="s">
        <v>10</v>
      </c>
      <c r="AU21" s="5">
        <f>'4-1м(бат)'!AO21</f>
        <v>0</v>
      </c>
      <c r="AV21" s="5">
        <f>'4-1м(бат)'!AP21</f>
        <v>0</v>
      </c>
      <c r="AW21" s="86">
        <f>'бат#кв'!AS15</f>
        <v>0</v>
      </c>
      <c r="AX21" s="86">
        <f>'бат#кв'!AT15</f>
        <v>0</v>
      </c>
      <c r="AY21" s="67"/>
    </row>
    <row r="22" spans="1:51" ht="25.5">
      <c r="A22" s="11" t="s">
        <v>25</v>
      </c>
      <c r="B22" s="7">
        <v>1130</v>
      </c>
      <c r="C22" s="7" t="s">
        <v>74</v>
      </c>
      <c r="D22" s="6">
        <f>'4-1м(бат)'!D22</f>
        <v>2073888</v>
      </c>
      <c r="E22" s="3" t="s">
        <v>10</v>
      </c>
      <c r="F22" s="6"/>
      <c r="G22" s="3" t="s">
        <v>10</v>
      </c>
      <c r="H22" s="5" t="e">
        <f>'4-1м(бат)'!H22</f>
        <v>#VALUE!</v>
      </c>
      <c r="I22" s="5">
        <f>'4-1м(бат)'!I22</f>
        <v>28694</v>
      </c>
      <c r="J22" s="86">
        <f>'бат#кв'!AV16</f>
        <v>1802236</v>
      </c>
      <c r="K22" s="86">
        <f>'бат#кв'!AW16</f>
        <v>22093</v>
      </c>
      <c r="L22" s="67"/>
      <c r="N22" s="11" t="s">
        <v>25</v>
      </c>
      <c r="O22" s="7">
        <v>1130</v>
      </c>
      <c r="P22" s="7" t="s">
        <v>74</v>
      </c>
      <c r="Q22" s="6">
        <f>'4-1м(бат)'!O22</f>
        <v>1424400</v>
      </c>
      <c r="R22" s="3" t="s">
        <v>10</v>
      </c>
      <c r="S22" s="6"/>
      <c r="T22" s="3" t="s">
        <v>10</v>
      </c>
      <c r="U22" s="5">
        <f>'4-1м(бат)'!S22</f>
        <v>1159259</v>
      </c>
      <c r="V22" s="5">
        <f>'4-1м(бат)'!T22</f>
        <v>0</v>
      </c>
      <c r="W22" s="86">
        <f>'бат#кв'!R16</f>
        <v>1154330</v>
      </c>
      <c r="X22" s="86">
        <f>'бат#кв'!S16</f>
        <v>0</v>
      </c>
      <c r="Y22" s="67"/>
      <c r="AA22" s="11" t="s">
        <v>25</v>
      </c>
      <c r="AB22" s="7">
        <v>1130</v>
      </c>
      <c r="AC22" s="7" t="s">
        <v>74</v>
      </c>
      <c r="AD22" s="6">
        <f>'4-1м(бат)'!Z22</f>
        <v>610788</v>
      </c>
      <c r="AE22" s="3" t="s">
        <v>10</v>
      </c>
      <c r="AF22" s="6"/>
      <c r="AG22" s="3" t="s">
        <v>10</v>
      </c>
      <c r="AH22" s="5">
        <f>'4-1м(бат)'!AD22</f>
        <v>610330</v>
      </c>
      <c r="AI22" s="5">
        <f>'4-1м(бат)'!AE22</f>
        <v>28694</v>
      </c>
      <c r="AJ22" s="86">
        <f>'бат#кв'!AP16</f>
        <v>610498</v>
      </c>
      <c r="AK22" s="86">
        <f>'бат#кв'!AQ16</f>
        <v>22093</v>
      </c>
      <c r="AL22" s="67"/>
      <c r="AN22" s="11" t="s">
        <v>25</v>
      </c>
      <c r="AO22" s="7">
        <v>1130</v>
      </c>
      <c r="AP22" s="7" t="s">
        <v>74</v>
      </c>
      <c r="AQ22" s="6">
        <f>'4-1м(бат)'!AK22</f>
        <v>38700</v>
      </c>
      <c r="AR22" s="3" t="s">
        <v>10</v>
      </c>
      <c r="AS22" s="6"/>
      <c r="AT22" s="3" t="s">
        <v>10</v>
      </c>
      <c r="AU22" s="5">
        <f>'4-1м(бат)'!AO22</f>
        <v>13750</v>
      </c>
      <c r="AV22" s="5">
        <f>'4-1м(бат)'!AP22</f>
        <v>0</v>
      </c>
      <c r="AW22" s="86">
        <f>'бат#кв'!AS16</f>
        <v>37408</v>
      </c>
      <c r="AX22" s="86">
        <f>'бат#кв'!AT16</f>
        <v>0</v>
      </c>
      <c r="AY22" s="67"/>
    </row>
    <row r="23" spans="1:51" ht="13.5">
      <c r="A23" s="10" t="s">
        <v>26</v>
      </c>
      <c r="B23" s="4">
        <v>1131</v>
      </c>
      <c r="C23" s="4">
        <v>150</v>
      </c>
      <c r="D23" s="6">
        <f>'4-1м(бат)'!D23</f>
        <v>0</v>
      </c>
      <c r="E23" s="3" t="s">
        <v>10</v>
      </c>
      <c r="F23" s="6"/>
      <c r="G23" s="3" t="s">
        <v>10</v>
      </c>
      <c r="H23" s="5">
        <f>'4-1м(бат)'!H23</f>
        <v>0</v>
      </c>
      <c r="I23" s="5">
        <f>'4-1м(бат)'!I23</f>
        <v>0</v>
      </c>
      <c r="J23" s="86">
        <f>'бат#кв'!AV17</f>
        <v>0</v>
      </c>
      <c r="K23" s="86">
        <f>'бат#кв'!AW17</f>
        <v>0</v>
      </c>
      <c r="L23" s="67"/>
      <c r="N23" s="10" t="s">
        <v>26</v>
      </c>
      <c r="O23" s="4">
        <v>1131</v>
      </c>
      <c r="P23" s="4">
        <v>150</v>
      </c>
      <c r="Q23" s="6">
        <f>'4-1м(бат)'!O23</f>
        <v>0</v>
      </c>
      <c r="R23" s="3" t="s">
        <v>10</v>
      </c>
      <c r="S23" s="6"/>
      <c r="T23" s="3" t="s">
        <v>10</v>
      </c>
      <c r="U23" s="5">
        <f>'4-1м(бат)'!S23</f>
        <v>0</v>
      </c>
      <c r="V23" s="5">
        <f>'4-1м(бат)'!T23</f>
        <v>0</v>
      </c>
      <c r="W23" s="86">
        <f>'бат#кв'!R17</f>
        <v>0</v>
      </c>
      <c r="X23" s="86">
        <f>'бат#кв'!S17</f>
        <v>0</v>
      </c>
      <c r="Y23" s="67"/>
      <c r="AA23" s="10" t="s">
        <v>26</v>
      </c>
      <c r="AB23" s="4">
        <v>1131</v>
      </c>
      <c r="AC23" s="4">
        <v>150</v>
      </c>
      <c r="AD23" s="6">
        <f>'4-1м(бат)'!Z23</f>
        <v>0</v>
      </c>
      <c r="AE23" s="3" t="s">
        <v>10</v>
      </c>
      <c r="AF23" s="6"/>
      <c r="AG23" s="3" t="s">
        <v>10</v>
      </c>
      <c r="AH23" s="5">
        <f>'4-1м(бат)'!AD23</f>
        <v>0</v>
      </c>
      <c r="AI23" s="5">
        <f>'4-1м(бат)'!AE23</f>
        <v>0</v>
      </c>
      <c r="AJ23" s="86">
        <f>'бат#кв'!AP17</f>
        <v>0</v>
      </c>
      <c r="AK23" s="86">
        <f>'бат#кв'!AQ17</f>
        <v>0</v>
      </c>
      <c r="AL23" s="67"/>
      <c r="AN23" s="10" t="s">
        <v>26</v>
      </c>
      <c r="AO23" s="4">
        <v>1131</v>
      </c>
      <c r="AP23" s="4">
        <v>150</v>
      </c>
      <c r="AQ23" s="6">
        <f>'4-1м(бат)'!AK23</f>
        <v>0</v>
      </c>
      <c r="AR23" s="3" t="s">
        <v>10</v>
      </c>
      <c r="AS23" s="6"/>
      <c r="AT23" s="3" t="s">
        <v>10</v>
      </c>
      <c r="AU23" s="5">
        <f>'4-1м(бат)'!AO23</f>
        <v>0</v>
      </c>
      <c r="AV23" s="5">
        <f>'4-1м(бат)'!AP23</f>
        <v>0</v>
      </c>
      <c r="AW23" s="86">
        <f>'бат#кв'!AS17</f>
        <v>0</v>
      </c>
      <c r="AX23" s="86">
        <f>'бат#кв'!AT17</f>
        <v>0</v>
      </c>
      <c r="AY23" s="67"/>
    </row>
    <row r="24" spans="1:51" ht="13.5">
      <c r="A24" s="10" t="s">
        <v>27</v>
      </c>
      <c r="B24" s="4">
        <v>1132</v>
      </c>
      <c r="C24" s="4">
        <v>160</v>
      </c>
      <c r="D24" s="6">
        <f>'4-1м(бат)'!D24</f>
        <v>0</v>
      </c>
      <c r="E24" s="3" t="s">
        <v>10</v>
      </c>
      <c r="F24" s="6"/>
      <c r="G24" s="3" t="s">
        <v>10</v>
      </c>
      <c r="H24" s="5" t="e">
        <f>'4-1м(бат)'!H24</f>
        <v>#VALUE!</v>
      </c>
      <c r="I24" s="5">
        <f>'4-1м(бат)'!I24</f>
        <v>0</v>
      </c>
      <c r="J24" s="86">
        <f>'бат#кв'!AV18</f>
        <v>953509</v>
      </c>
      <c r="K24" s="86">
        <f>'бат#кв'!AW18</f>
        <v>0</v>
      </c>
      <c r="L24" s="67"/>
      <c r="N24" s="10" t="s">
        <v>27</v>
      </c>
      <c r="O24" s="4">
        <v>1132</v>
      </c>
      <c r="P24" s="4">
        <v>160</v>
      </c>
      <c r="Q24" s="6">
        <f>'4-1м(бат)'!O24</f>
        <v>0</v>
      </c>
      <c r="R24" s="3" t="s">
        <v>10</v>
      </c>
      <c r="S24" s="6"/>
      <c r="T24" s="3" t="s">
        <v>10</v>
      </c>
      <c r="U24" s="5" t="e">
        <f>'4-1м(бат)'!S24</f>
        <v>#VALUE!</v>
      </c>
      <c r="V24" s="5">
        <f>'4-1м(бат)'!T24</f>
        <v>0</v>
      </c>
      <c r="W24" s="86">
        <f>'бат#кв'!R18</f>
        <v>953509</v>
      </c>
      <c r="X24" s="86">
        <f>'бат#кв'!S18</f>
        <v>0</v>
      </c>
      <c r="Y24" s="67"/>
      <c r="AA24" s="10" t="s">
        <v>27</v>
      </c>
      <c r="AB24" s="4">
        <v>1132</v>
      </c>
      <c r="AC24" s="4">
        <v>160</v>
      </c>
      <c r="AD24" s="6">
        <f>'4-1м(бат)'!Z24</f>
        <v>0</v>
      </c>
      <c r="AE24" s="3" t="s">
        <v>10</v>
      </c>
      <c r="AF24" s="6"/>
      <c r="AG24" s="3" t="s">
        <v>10</v>
      </c>
      <c r="AH24" s="5">
        <f>'4-1м(бат)'!AD24</f>
        <v>0</v>
      </c>
      <c r="AI24" s="5">
        <f>'4-1м(бат)'!AE24</f>
        <v>0</v>
      </c>
      <c r="AJ24" s="86">
        <f>'бат#кв'!AP18</f>
        <v>0</v>
      </c>
      <c r="AK24" s="86">
        <f>'бат#кв'!AQ18</f>
        <v>0</v>
      </c>
      <c r="AL24" s="67"/>
      <c r="AN24" s="10" t="s">
        <v>27</v>
      </c>
      <c r="AO24" s="4">
        <v>1132</v>
      </c>
      <c r="AP24" s="4">
        <v>160</v>
      </c>
      <c r="AQ24" s="6">
        <f>'4-1м(бат)'!AK24</f>
        <v>0</v>
      </c>
      <c r="AR24" s="3" t="s">
        <v>10</v>
      </c>
      <c r="AS24" s="6"/>
      <c r="AT24" s="3" t="s">
        <v>10</v>
      </c>
      <c r="AU24" s="5">
        <f>'4-1м(бат)'!AO24</f>
        <v>0</v>
      </c>
      <c r="AV24" s="5">
        <f>'4-1м(бат)'!AP24</f>
        <v>0</v>
      </c>
      <c r="AW24" s="86">
        <f>'бат#кв'!AS18</f>
        <v>0</v>
      </c>
      <c r="AX24" s="86">
        <f>'бат#кв'!AT18</f>
        <v>0</v>
      </c>
      <c r="AY24" s="67"/>
    </row>
    <row r="25" spans="1:51" ht="13.5">
      <c r="A25" s="10" t="s">
        <v>28</v>
      </c>
      <c r="B25" s="4">
        <v>1133</v>
      </c>
      <c r="C25" s="4">
        <v>170</v>
      </c>
      <c r="D25" s="6">
        <f>'4-1м(бат)'!D25</f>
        <v>2073888</v>
      </c>
      <c r="E25" s="3" t="s">
        <v>10</v>
      </c>
      <c r="F25" s="6"/>
      <c r="G25" s="3" t="s">
        <v>10</v>
      </c>
      <c r="H25" s="5">
        <f>'4-1м(бат)'!H25</f>
        <v>1783339</v>
      </c>
      <c r="I25" s="5">
        <f>'4-1м(бат)'!I25</f>
        <v>28694</v>
      </c>
      <c r="J25" s="86">
        <f>'бат#кв'!AV19</f>
        <v>848727</v>
      </c>
      <c r="K25" s="86">
        <f>'бат#кв'!AW19</f>
        <v>22093</v>
      </c>
      <c r="L25" s="67"/>
      <c r="N25" s="10" t="s">
        <v>28</v>
      </c>
      <c r="O25" s="4">
        <v>1133</v>
      </c>
      <c r="P25" s="4">
        <v>170</v>
      </c>
      <c r="Q25" s="6">
        <f>'4-1м(бат)'!O25</f>
        <v>1424400</v>
      </c>
      <c r="R25" s="3" t="s">
        <v>10</v>
      </c>
      <c r="S25" s="6"/>
      <c r="T25" s="3" t="s">
        <v>10</v>
      </c>
      <c r="U25" s="5">
        <f>'4-1м(бат)'!S25</f>
        <v>1159259</v>
      </c>
      <c r="V25" s="5">
        <f>'4-1м(бат)'!T25</f>
        <v>0</v>
      </c>
      <c r="W25" s="86">
        <f>'бат#кв'!R19</f>
        <v>200821</v>
      </c>
      <c r="X25" s="86">
        <f>'бат#кв'!S19</f>
        <v>0</v>
      </c>
      <c r="Y25" s="67"/>
      <c r="AA25" s="10" t="s">
        <v>28</v>
      </c>
      <c r="AB25" s="4">
        <v>1133</v>
      </c>
      <c r="AC25" s="4">
        <v>170</v>
      </c>
      <c r="AD25" s="6">
        <f>'4-1м(бат)'!Z25</f>
        <v>610788</v>
      </c>
      <c r="AE25" s="3" t="s">
        <v>10</v>
      </c>
      <c r="AF25" s="6"/>
      <c r="AG25" s="3" t="s">
        <v>10</v>
      </c>
      <c r="AH25" s="5">
        <f>'4-1м(бат)'!AD25</f>
        <v>610330</v>
      </c>
      <c r="AI25" s="5">
        <f>'4-1м(бат)'!AE25</f>
        <v>28694</v>
      </c>
      <c r="AJ25" s="86">
        <f>'бат#кв'!AP19</f>
        <v>610498</v>
      </c>
      <c r="AK25" s="86">
        <f>'бат#кв'!AQ19</f>
        <v>22093</v>
      </c>
      <c r="AL25" s="67"/>
      <c r="AN25" s="10" t="s">
        <v>28</v>
      </c>
      <c r="AO25" s="4">
        <v>1133</v>
      </c>
      <c r="AP25" s="4">
        <v>170</v>
      </c>
      <c r="AQ25" s="6">
        <f>'4-1м(бат)'!AK25</f>
        <v>38700</v>
      </c>
      <c r="AR25" s="3" t="s">
        <v>10</v>
      </c>
      <c r="AS25" s="6"/>
      <c r="AT25" s="3" t="s">
        <v>10</v>
      </c>
      <c r="AU25" s="5">
        <f>'4-1м(бат)'!AO25</f>
        <v>13750</v>
      </c>
      <c r="AV25" s="5">
        <f>'4-1м(бат)'!AP25</f>
        <v>0</v>
      </c>
      <c r="AW25" s="86">
        <f>'бат#кв'!AS19</f>
        <v>37408</v>
      </c>
      <c r="AX25" s="86">
        <f>'бат#кв'!AT19</f>
        <v>0</v>
      </c>
      <c r="AY25" s="67"/>
    </row>
    <row r="26" spans="1:51" ht="13.5">
      <c r="A26" s="10" t="s">
        <v>29</v>
      </c>
      <c r="B26" s="4">
        <v>1134</v>
      </c>
      <c r="C26" s="4">
        <v>180</v>
      </c>
      <c r="D26" s="6">
        <f>'4-1м(бат)'!D26</f>
        <v>0</v>
      </c>
      <c r="E26" s="3" t="s">
        <v>10</v>
      </c>
      <c r="F26" s="6"/>
      <c r="G26" s="3" t="s">
        <v>10</v>
      </c>
      <c r="H26" s="5">
        <f>'4-1м(бат)'!H26</f>
        <v>0</v>
      </c>
      <c r="I26" s="5">
        <f>'4-1м(бат)'!I26</f>
        <v>0</v>
      </c>
      <c r="J26" s="86">
        <f>'бат#кв'!AV20</f>
        <v>0</v>
      </c>
      <c r="K26" s="86">
        <f>'бат#кв'!AW20</f>
        <v>0</v>
      </c>
      <c r="L26" s="67"/>
      <c r="N26" s="10" t="s">
        <v>29</v>
      </c>
      <c r="O26" s="4">
        <v>1134</v>
      </c>
      <c r="P26" s="4">
        <v>180</v>
      </c>
      <c r="Q26" s="6">
        <f>'4-1м(бат)'!O26</f>
        <v>0</v>
      </c>
      <c r="R26" s="3" t="s">
        <v>10</v>
      </c>
      <c r="S26" s="6"/>
      <c r="T26" s="3" t="s">
        <v>10</v>
      </c>
      <c r="U26" s="5">
        <f>'4-1м(бат)'!S26</f>
        <v>0</v>
      </c>
      <c r="V26" s="5">
        <f>'4-1м(бат)'!T26</f>
        <v>0</v>
      </c>
      <c r="W26" s="86">
        <f>'бат#кв'!R20</f>
        <v>0</v>
      </c>
      <c r="X26" s="86">
        <f>'бат#кв'!S20</f>
        <v>0</v>
      </c>
      <c r="Y26" s="67"/>
      <c r="AA26" s="10" t="s">
        <v>29</v>
      </c>
      <c r="AB26" s="4">
        <v>1134</v>
      </c>
      <c r="AC26" s="4">
        <v>180</v>
      </c>
      <c r="AD26" s="6">
        <f>'4-1м(бат)'!Z26</f>
        <v>0</v>
      </c>
      <c r="AE26" s="3" t="s">
        <v>10</v>
      </c>
      <c r="AF26" s="6"/>
      <c r="AG26" s="3" t="s">
        <v>10</v>
      </c>
      <c r="AH26" s="5">
        <f>'4-1м(бат)'!AD26</f>
        <v>0</v>
      </c>
      <c r="AI26" s="5">
        <f>'4-1м(бат)'!AE26</f>
        <v>0</v>
      </c>
      <c r="AJ26" s="86">
        <f>'бат#кв'!AP20</f>
        <v>0</v>
      </c>
      <c r="AK26" s="86">
        <f>'бат#кв'!AQ20</f>
        <v>0</v>
      </c>
      <c r="AL26" s="67"/>
      <c r="AN26" s="10" t="s">
        <v>29</v>
      </c>
      <c r="AO26" s="4">
        <v>1134</v>
      </c>
      <c r="AP26" s="4">
        <v>180</v>
      </c>
      <c r="AQ26" s="6">
        <f>'4-1м(бат)'!AK26</f>
        <v>0</v>
      </c>
      <c r="AR26" s="3" t="s">
        <v>10</v>
      </c>
      <c r="AS26" s="6"/>
      <c r="AT26" s="3" t="s">
        <v>10</v>
      </c>
      <c r="AU26" s="5">
        <f>'4-1м(бат)'!AO26</f>
        <v>0</v>
      </c>
      <c r="AV26" s="5">
        <f>'4-1м(бат)'!AP26</f>
        <v>0</v>
      </c>
      <c r="AW26" s="86">
        <f>'бат#кв'!AS20</f>
        <v>0</v>
      </c>
      <c r="AX26" s="86">
        <f>'бат#кв'!AT20</f>
        <v>0</v>
      </c>
      <c r="AY26" s="67"/>
    </row>
    <row r="27" spans="1:51" ht="13.5">
      <c r="A27" s="10" t="s">
        <v>30</v>
      </c>
      <c r="B27" s="4">
        <v>1135</v>
      </c>
      <c r="C27" s="4">
        <v>190</v>
      </c>
      <c r="D27" s="6">
        <f>'4-1м(бат)'!D27</f>
        <v>0</v>
      </c>
      <c r="E27" s="3" t="s">
        <v>10</v>
      </c>
      <c r="F27" s="6"/>
      <c r="G27" s="3" t="s">
        <v>10</v>
      </c>
      <c r="H27" s="5">
        <f>'4-1м(бат)'!H27</f>
        <v>0</v>
      </c>
      <c r="I27" s="5">
        <f>'4-1м(бат)'!I27</f>
        <v>0</v>
      </c>
      <c r="J27" s="86">
        <f>'бат#кв'!AV21</f>
        <v>0</v>
      </c>
      <c r="K27" s="86">
        <f>'бат#кв'!AW21</f>
        <v>0</v>
      </c>
      <c r="L27" s="67"/>
      <c r="N27" s="10" t="s">
        <v>30</v>
      </c>
      <c r="O27" s="4">
        <v>1135</v>
      </c>
      <c r="P27" s="4">
        <v>190</v>
      </c>
      <c r="Q27" s="6">
        <f>'4-1м(бат)'!O27</f>
        <v>0</v>
      </c>
      <c r="R27" s="3" t="s">
        <v>10</v>
      </c>
      <c r="S27" s="6"/>
      <c r="T27" s="3" t="s">
        <v>10</v>
      </c>
      <c r="U27" s="5">
        <f>'4-1м(бат)'!S27</f>
        <v>0</v>
      </c>
      <c r="V27" s="5">
        <f>'4-1м(бат)'!T27</f>
        <v>0</v>
      </c>
      <c r="W27" s="86">
        <f>'бат#кв'!R21</f>
        <v>0</v>
      </c>
      <c r="X27" s="86">
        <f>'бат#кв'!S21</f>
        <v>0</v>
      </c>
      <c r="Y27" s="67"/>
      <c r="AA27" s="10" t="s">
        <v>30</v>
      </c>
      <c r="AB27" s="4">
        <v>1135</v>
      </c>
      <c r="AC27" s="4">
        <v>190</v>
      </c>
      <c r="AD27" s="6">
        <f>'4-1м(бат)'!Z27</f>
        <v>0</v>
      </c>
      <c r="AE27" s="3" t="s">
        <v>10</v>
      </c>
      <c r="AF27" s="6"/>
      <c r="AG27" s="3" t="s">
        <v>10</v>
      </c>
      <c r="AH27" s="5">
        <f>'4-1м(бат)'!AD27</f>
        <v>0</v>
      </c>
      <c r="AI27" s="5">
        <f>'4-1м(бат)'!AE27</f>
        <v>0</v>
      </c>
      <c r="AJ27" s="86">
        <f>'бат#кв'!AP21</f>
        <v>0</v>
      </c>
      <c r="AK27" s="86">
        <f>'бат#кв'!AQ21</f>
        <v>0</v>
      </c>
      <c r="AL27" s="67"/>
      <c r="AN27" s="10" t="s">
        <v>30</v>
      </c>
      <c r="AO27" s="4">
        <v>1135</v>
      </c>
      <c r="AP27" s="4">
        <v>190</v>
      </c>
      <c r="AQ27" s="6">
        <f>'4-1м(бат)'!AK27</f>
        <v>0</v>
      </c>
      <c r="AR27" s="3" t="s">
        <v>10</v>
      </c>
      <c r="AS27" s="6"/>
      <c r="AT27" s="3" t="s">
        <v>10</v>
      </c>
      <c r="AU27" s="5">
        <f>'4-1м(бат)'!AO27</f>
        <v>0</v>
      </c>
      <c r="AV27" s="5">
        <f>'4-1м(бат)'!AP27</f>
        <v>0</v>
      </c>
      <c r="AW27" s="86">
        <f>'бат#кв'!AS21</f>
        <v>0</v>
      </c>
      <c r="AX27" s="86">
        <f>'бат#кв'!AT21</f>
        <v>0</v>
      </c>
      <c r="AY27" s="67"/>
    </row>
    <row r="28" spans="1:51" ht="13.5">
      <c r="A28" s="10" t="s">
        <v>31</v>
      </c>
      <c r="B28" s="4">
        <v>1136</v>
      </c>
      <c r="C28" s="4">
        <v>200</v>
      </c>
      <c r="D28" s="6">
        <f>'4-1м(бат)'!D28</f>
        <v>0</v>
      </c>
      <c r="E28" s="3" t="s">
        <v>10</v>
      </c>
      <c r="F28" s="6"/>
      <c r="G28" s="3" t="s">
        <v>10</v>
      </c>
      <c r="H28" s="5">
        <f>'4-1м(бат)'!H28</f>
        <v>0</v>
      </c>
      <c r="I28" s="5">
        <f>'4-1м(бат)'!I28</f>
        <v>0</v>
      </c>
      <c r="J28" s="86">
        <f>'бат#кв'!AV22</f>
        <v>0</v>
      </c>
      <c r="K28" s="86">
        <f>'бат#кв'!AW22</f>
        <v>0</v>
      </c>
      <c r="L28" s="67"/>
      <c r="N28" s="10" t="s">
        <v>31</v>
      </c>
      <c r="O28" s="4">
        <v>1136</v>
      </c>
      <c r="P28" s="4">
        <v>200</v>
      </c>
      <c r="Q28" s="6">
        <f>'4-1м(бат)'!O28</f>
        <v>0</v>
      </c>
      <c r="R28" s="3" t="s">
        <v>10</v>
      </c>
      <c r="S28" s="6"/>
      <c r="T28" s="3" t="s">
        <v>10</v>
      </c>
      <c r="U28" s="5">
        <f>'4-1м(бат)'!S28</f>
        <v>0</v>
      </c>
      <c r="V28" s="5">
        <f>'4-1м(бат)'!T28</f>
        <v>0</v>
      </c>
      <c r="W28" s="86">
        <f>'бат#кв'!R22</f>
        <v>0</v>
      </c>
      <c r="X28" s="86">
        <f>'бат#кв'!S22</f>
        <v>0</v>
      </c>
      <c r="Y28" s="67"/>
      <c r="AA28" s="10" t="s">
        <v>31</v>
      </c>
      <c r="AB28" s="4">
        <v>1136</v>
      </c>
      <c r="AC28" s="4">
        <v>200</v>
      </c>
      <c r="AD28" s="6">
        <f>'4-1м(бат)'!Z28</f>
        <v>0</v>
      </c>
      <c r="AE28" s="3" t="s">
        <v>10</v>
      </c>
      <c r="AF28" s="6"/>
      <c r="AG28" s="3" t="s">
        <v>10</v>
      </c>
      <c r="AH28" s="5">
        <f>'4-1м(бат)'!AD28</f>
        <v>0</v>
      </c>
      <c r="AI28" s="5">
        <f>'4-1м(бат)'!AE28</f>
        <v>0</v>
      </c>
      <c r="AJ28" s="86">
        <f>'бат#кв'!AP22</f>
        <v>0</v>
      </c>
      <c r="AK28" s="86">
        <f>'бат#кв'!AQ22</f>
        <v>0</v>
      </c>
      <c r="AL28" s="67"/>
      <c r="AN28" s="10" t="s">
        <v>31</v>
      </c>
      <c r="AO28" s="4">
        <v>1136</v>
      </c>
      <c r="AP28" s="4">
        <v>200</v>
      </c>
      <c r="AQ28" s="6">
        <f>'4-1м(бат)'!AK28</f>
        <v>0</v>
      </c>
      <c r="AR28" s="3" t="s">
        <v>10</v>
      </c>
      <c r="AS28" s="6"/>
      <c r="AT28" s="3" t="s">
        <v>10</v>
      </c>
      <c r="AU28" s="5">
        <f>'4-1м(бат)'!AO28</f>
        <v>0</v>
      </c>
      <c r="AV28" s="5">
        <f>'4-1м(бат)'!AP28</f>
        <v>0</v>
      </c>
      <c r="AW28" s="86">
        <f>'бат#кв'!AS22</f>
        <v>0</v>
      </c>
      <c r="AX28" s="86">
        <f>'бат#кв'!AT22</f>
        <v>0</v>
      </c>
      <c r="AY28" s="67"/>
    </row>
    <row r="29" spans="1:51" ht="13.5">
      <c r="A29" s="10" t="s">
        <v>32</v>
      </c>
      <c r="B29" s="4">
        <v>1137</v>
      </c>
      <c r="C29" s="4">
        <v>210</v>
      </c>
      <c r="D29" s="6">
        <f>'4-1м(бат)'!D29</f>
        <v>0</v>
      </c>
      <c r="E29" s="3" t="s">
        <v>10</v>
      </c>
      <c r="F29" s="6"/>
      <c r="G29" s="3" t="s">
        <v>10</v>
      </c>
      <c r="H29" s="5">
        <f>'4-1м(бат)'!H29</f>
        <v>0</v>
      </c>
      <c r="I29" s="5">
        <f>'4-1м(бат)'!I29</f>
        <v>0</v>
      </c>
      <c r="J29" s="86">
        <f>'бат#кв'!AV23</f>
        <v>0</v>
      </c>
      <c r="K29" s="86">
        <f>'бат#кв'!AW23</f>
        <v>0</v>
      </c>
      <c r="L29" s="67"/>
      <c r="N29" s="10" t="s">
        <v>32</v>
      </c>
      <c r="O29" s="4">
        <v>1137</v>
      </c>
      <c r="P29" s="4">
        <v>210</v>
      </c>
      <c r="Q29" s="6">
        <f>'4-1м(бат)'!O29</f>
        <v>0</v>
      </c>
      <c r="R29" s="3" t="s">
        <v>10</v>
      </c>
      <c r="S29" s="6"/>
      <c r="T29" s="3" t="s">
        <v>10</v>
      </c>
      <c r="U29" s="5">
        <f>'4-1м(бат)'!S29</f>
        <v>0</v>
      </c>
      <c r="V29" s="5">
        <f>'4-1м(бат)'!T29</f>
        <v>0</v>
      </c>
      <c r="W29" s="86">
        <f>'бат#кв'!R23</f>
        <v>0</v>
      </c>
      <c r="X29" s="86">
        <f>'бат#кв'!S23</f>
        <v>0</v>
      </c>
      <c r="Y29" s="67"/>
      <c r="AA29" s="10" t="s">
        <v>32</v>
      </c>
      <c r="AB29" s="4">
        <v>1137</v>
      </c>
      <c r="AC29" s="4">
        <v>210</v>
      </c>
      <c r="AD29" s="6">
        <f>'4-1м(бат)'!Z29</f>
        <v>0</v>
      </c>
      <c r="AE29" s="3" t="s">
        <v>10</v>
      </c>
      <c r="AF29" s="6"/>
      <c r="AG29" s="3" t="s">
        <v>10</v>
      </c>
      <c r="AH29" s="5">
        <f>'4-1м(бат)'!AD29</f>
        <v>0</v>
      </c>
      <c r="AI29" s="5">
        <f>'4-1м(бат)'!AE29</f>
        <v>0</v>
      </c>
      <c r="AJ29" s="86">
        <f>'бат#кв'!AP23</f>
        <v>0</v>
      </c>
      <c r="AK29" s="86">
        <f>'бат#кв'!AQ23</f>
        <v>0</v>
      </c>
      <c r="AL29" s="67"/>
      <c r="AN29" s="10" t="s">
        <v>32</v>
      </c>
      <c r="AO29" s="4">
        <v>1137</v>
      </c>
      <c r="AP29" s="4">
        <v>210</v>
      </c>
      <c r="AQ29" s="6">
        <f>'4-1м(бат)'!AK29</f>
        <v>0</v>
      </c>
      <c r="AR29" s="3" t="s">
        <v>10</v>
      </c>
      <c r="AS29" s="6"/>
      <c r="AT29" s="3" t="s">
        <v>10</v>
      </c>
      <c r="AU29" s="5">
        <f>'4-1м(бат)'!AO29</f>
        <v>0</v>
      </c>
      <c r="AV29" s="5">
        <f>'4-1м(бат)'!AP29</f>
        <v>0</v>
      </c>
      <c r="AW29" s="86">
        <f>'бат#кв'!AS23</f>
        <v>0</v>
      </c>
      <c r="AX29" s="86">
        <f>'бат#кв'!AT23</f>
        <v>0</v>
      </c>
      <c r="AY29" s="67"/>
    </row>
    <row r="30" spans="1:51" ht="13.5">
      <c r="A30" s="10" t="s">
        <v>33</v>
      </c>
      <c r="B30" s="4">
        <v>1138</v>
      </c>
      <c r="C30" s="4">
        <v>220</v>
      </c>
      <c r="D30" s="6">
        <f>'4-1м(бат)'!D30</f>
        <v>0</v>
      </c>
      <c r="E30" s="3" t="s">
        <v>10</v>
      </c>
      <c r="F30" s="6"/>
      <c r="G30" s="3" t="s">
        <v>10</v>
      </c>
      <c r="H30" s="5">
        <f>'4-1м(бат)'!H30</f>
        <v>0</v>
      </c>
      <c r="I30" s="5">
        <f>'4-1м(бат)'!I30</f>
        <v>0</v>
      </c>
      <c r="J30" s="86">
        <f>'бат#кв'!AV24</f>
        <v>0</v>
      </c>
      <c r="K30" s="86">
        <f>'бат#кв'!AW24</f>
        <v>0</v>
      </c>
      <c r="L30" s="67"/>
      <c r="N30" s="10" t="s">
        <v>33</v>
      </c>
      <c r="O30" s="4">
        <v>1138</v>
      </c>
      <c r="P30" s="4">
        <v>220</v>
      </c>
      <c r="Q30" s="6">
        <f>'4-1м(бат)'!O30</f>
        <v>0</v>
      </c>
      <c r="R30" s="3" t="s">
        <v>10</v>
      </c>
      <c r="S30" s="6"/>
      <c r="T30" s="3" t="s">
        <v>10</v>
      </c>
      <c r="U30" s="5">
        <f>'4-1м(бат)'!S30</f>
        <v>0</v>
      </c>
      <c r="V30" s="5">
        <f>'4-1м(бат)'!T30</f>
        <v>0</v>
      </c>
      <c r="W30" s="86">
        <f>'бат#кв'!R24</f>
        <v>0</v>
      </c>
      <c r="X30" s="86">
        <f>'бат#кв'!S24</f>
        <v>0</v>
      </c>
      <c r="Y30" s="67"/>
      <c r="AA30" s="10" t="s">
        <v>33</v>
      </c>
      <c r="AB30" s="4">
        <v>1138</v>
      </c>
      <c r="AC30" s="4">
        <v>220</v>
      </c>
      <c r="AD30" s="6">
        <f>'4-1м(бат)'!Z30</f>
        <v>0</v>
      </c>
      <c r="AE30" s="3" t="s">
        <v>10</v>
      </c>
      <c r="AF30" s="6"/>
      <c r="AG30" s="3" t="s">
        <v>10</v>
      </c>
      <c r="AH30" s="5">
        <f>'4-1м(бат)'!AD30</f>
        <v>0</v>
      </c>
      <c r="AI30" s="5">
        <f>'4-1м(бат)'!AE30</f>
        <v>0</v>
      </c>
      <c r="AJ30" s="86">
        <f>'бат#кв'!AP24</f>
        <v>0</v>
      </c>
      <c r="AK30" s="86">
        <f>'бат#кв'!AQ24</f>
        <v>0</v>
      </c>
      <c r="AL30" s="67"/>
      <c r="AN30" s="10" t="s">
        <v>33</v>
      </c>
      <c r="AO30" s="4">
        <v>1138</v>
      </c>
      <c r="AP30" s="4">
        <v>220</v>
      </c>
      <c r="AQ30" s="6">
        <f>'4-1м(бат)'!AK30</f>
        <v>0</v>
      </c>
      <c r="AR30" s="3" t="s">
        <v>10</v>
      </c>
      <c r="AS30" s="6"/>
      <c r="AT30" s="3" t="s">
        <v>10</v>
      </c>
      <c r="AU30" s="5">
        <f>'4-1м(бат)'!AO30</f>
        <v>0</v>
      </c>
      <c r="AV30" s="5">
        <f>'4-1м(бат)'!AP30</f>
        <v>0</v>
      </c>
      <c r="AW30" s="86">
        <f>'бат#кв'!AS24</f>
        <v>0</v>
      </c>
      <c r="AX30" s="86">
        <f>'бат#кв'!AT24</f>
        <v>0</v>
      </c>
      <c r="AY30" s="67"/>
    </row>
    <row r="31" spans="1:51" ht="13.5">
      <c r="A31" s="10" t="s">
        <v>34</v>
      </c>
      <c r="B31" s="4">
        <v>1139</v>
      </c>
      <c r="C31" s="4">
        <v>230</v>
      </c>
      <c r="D31" s="6">
        <f>'4-1м(бат)'!D31</f>
        <v>0</v>
      </c>
      <c r="E31" s="3" t="s">
        <v>10</v>
      </c>
      <c r="F31" s="6"/>
      <c r="G31" s="3" t="s">
        <v>10</v>
      </c>
      <c r="H31" s="5">
        <f>'4-1м(бат)'!H31</f>
        <v>0</v>
      </c>
      <c r="I31" s="5">
        <f>'4-1м(бат)'!I31</f>
        <v>0</v>
      </c>
      <c r="J31" s="86">
        <f>'бат#кв'!AV25</f>
        <v>0</v>
      </c>
      <c r="K31" s="86">
        <f>'бат#кв'!AW25</f>
        <v>0</v>
      </c>
      <c r="L31" s="67"/>
      <c r="N31" s="10" t="s">
        <v>34</v>
      </c>
      <c r="O31" s="4">
        <v>1139</v>
      </c>
      <c r="P31" s="4">
        <v>230</v>
      </c>
      <c r="Q31" s="6">
        <f>'4-1м(бат)'!O31</f>
        <v>0</v>
      </c>
      <c r="R31" s="3" t="s">
        <v>10</v>
      </c>
      <c r="S31" s="6"/>
      <c r="T31" s="3" t="s">
        <v>10</v>
      </c>
      <c r="U31" s="5">
        <f>'4-1м(бат)'!S31</f>
        <v>0</v>
      </c>
      <c r="V31" s="5">
        <f>'4-1м(бат)'!T31</f>
        <v>0</v>
      </c>
      <c r="W31" s="86">
        <f>'бат#кв'!R25</f>
        <v>0</v>
      </c>
      <c r="X31" s="86">
        <f>'бат#кв'!S25</f>
        <v>0</v>
      </c>
      <c r="Y31" s="67"/>
      <c r="AA31" s="10" t="s">
        <v>34</v>
      </c>
      <c r="AB31" s="4">
        <v>1139</v>
      </c>
      <c r="AC31" s="4">
        <v>230</v>
      </c>
      <c r="AD31" s="6">
        <f>'4-1м(бат)'!Z31</f>
        <v>0</v>
      </c>
      <c r="AE31" s="3" t="s">
        <v>10</v>
      </c>
      <c r="AF31" s="6"/>
      <c r="AG31" s="3" t="s">
        <v>10</v>
      </c>
      <c r="AH31" s="5">
        <f>'4-1м(бат)'!AD31</f>
        <v>0</v>
      </c>
      <c r="AI31" s="5">
        <f>'4-1м(бат)'!AE31</f>
        <v>0</v>
      </c>
      <c r="AJ31" s="86">
        <f>'бат#кв'!AP25</f>
        <v>0</v>
      </c>
      <c r="AK31" s="86">
        <f>'бат#кв'!AQ25</f>
        <v>0</v>
      </c>
      <c r="AL31" s="67"/>
      <c r="AN31" s="10" t="s">
        <v>34</v>
      </c>
      <c r="AO31" s="4">
        <v>1139</v>
      </c>
      <c r="AP31" s="4">
        <v>230</v>
      </c>
      <c r="AQ31" s="6">
        <f>'4-1м(бат)'!AK31</f>
        <v>0</v>
      </c>
      <c r="AR31" s="3" t="s">
        <v>10</v>
      </c>
      <c r="AS31" s="6"/>
      <c r="AT31" s="3" t="s">
        <v>10</v>
      </c>
      <c r="AU31" s="5">
        <f>'4-1м(бат)'!AO31</f>
        <v>0</v>
      </c>
      <c r="AV31" s="5">
        <f>'4-1м(бат)'!AP31</f>
        <v>0</v>
      </c>
      <c r="AW31" s="86">
        <f>'бат#кв'!AS25</f>
        <v>0</v>
      </c>
      <c r="AX31" s="86">
        <f>'бат#кв'!AT25</f>
        <v>0</v>
      </c>
      <c r="AY31" s="67"/>
    </row>
    <row r="32" spans="1:51" ht="13.5">
      <c r="A32" s="10" t="s">
        <v>35</v>
      </c>
      <c r="B32" s="7">
        <v>1140</v>
      </c>
      <c r="C32" s="7">
        <v>240</v>
      </c>
      <c r="D32" s="6">
        <f>'4-1м(бат)'!D32</f>
        <v>0</v>
      </c>
      <c r="E32" s="3" t="s">
        <v>10</v>
      </c>
      <c r="F32" s="6"/>
      <c r="G32" s="3" t="s">
        <v>10</v>
      </c>
      <c r="H32" s="5">
        <f>'4-1м(бат)'!H32</f>
        <v>0</v>
      </c>
      <c r="I32" s="5">
        <f>'4-1м(бат)'!I32</f>
        <v>0</v>
      </c>
      <c r="J32" s="86">
        <f>'бат#кв'!AV26</f>
        <v>0</v>
      </c>
      <c r="K32" s="86">
        <f>'бат#кв'!AW26</f>
        <v>0</v>
      </c>
      <c r="L32" s="67"/>
      <c r="N32" s="10" t="s">
        <v>35</v>
      </c>
      <c r="O32" s="7">
        <v>1140</v>
      </c>
      <c r="P32" s="7">
        <v>240</v>
      </c>
      <c r="Q32" s="6">
        <f>'4-1м(бат)'!O32</f>
        <v>0</v>
      </c>
      <c r="R32" s="3" t="s">
        <v>10</v>
      </c>
      <c r="S32" s="6"/>
      <c r="T32" s="3" t="s">
        <v>10</v>
      </c>
      <c r="U32" s="5">
        <f>'4-1м(бат)'!S32</f>
        <v>0</v>
      </c>
      <c r="V32" s="5">
        <f>'4-1м(бат)'!T32</f>
        <v>0</v>
      </c>
      <c r="W32" s="86">
        <f>'бат#кв'!R26</f>
        <v>0</v>
      </c>
      <c r="X32" s="86">
        <f>'бат#кв'!S26</f>
        <v>0</v>
      </c>
      <c r="Y32" s="67"/>
      <c r="AA32" s="10" t="s">
        <v>35</v>
      </c>
      <c r="AB32" s="7">
        <v>1140</v>
      </c>
      <c r="AC32" s="7">
        <v>240</v>
      </c>
      <c r="AD32" s="6">
        <f>'4-1м(бат)'!Z32</f>
        <v>0</v>
      </c>
      <c r="AE32" s="3" t="s">
        <v>10</v>
      </c>
      <c r="AF32" s="6"/>
      <c r="AG32" s="3" t="s">
        <v>10</v>
      </c>
      <c r="AH32" s="5">
        <f>'4-1м(бат)'!AD32</f>
        <v>0</v>
      </c>
      <c r="AI32" s="5">
        <f>'4-1м(бат)'!AE32</f>
        <v>0</v>
      </c>
      <c r="AJ32" s="86">
        <f>'бат#кв'!AP26</f>
        <v>0</v>
      </c>
      <c r="AK32" s="86">
        <f>'бат#кв'!AQ26</f>
        <v>0</v>
      </c>
      <c r="AL32" s="67"/>
      <c r="AN32" s="10" t="s">
        <v>35</v>
      </c>
      <c r="AO32" s="7">
        <v>1140</v>
      </c>
      <c r="AP32" s="7">
        <v>240</v>
      </c>
      <c r="AQ32" s="6">
        <f>'4-1м(бат)'!AK32</f>
        <v>0</v>
      </c>
      <c r="AR32" s="3" t="s">
        <v>10</v>
      </c>
      <c r="AS32" s="6"/>
      <c r="AT32" s="3" t="s">
        <v>10</v>
      </c>
      <c r="AU32" s="5">
        <f>'4-1м(бат)'!AO32</f>
        <v>0</v>
      </c>
      <c r="AV32" s="5">
        <f>'4-1м(бат)'!AP32</f>
        <v>0</v>
      </c>
      <c r="AW32" s="86">
        <f>'бат#кв'!AS26</f>
        <v>0</v>
      </c>
      <c r="AX32" s="86">
        <f>'бат#кв'!AT26</f>
        <v>0</v>
      </c>
      <c r="AY32" s="67"/>
    </row>
    <row r="33" spans="1:51" ht="25.5">
      <c r="A33" s="11" t="s">
        <v>36</v>
      </c>
      <c r="B33" s="7">
        <v>1150</v>
      </c>
      <c r="C33" s="7">
        <v>250</v>
      </c>
      <c r="D33" s="6">
        <f>'4-1м(бат)'!D33</f>
        <v>0</v>
      </c>
      <c r="E33" s="3" t="s">
        <v>10</v>
      </c>
      <c r="F33" s="6"/>
      <c r="G33" s="3" t="s">
        <v>10</v>
      </c>
      <c r="H33" s="5">
        <f>'4-1м(бат)'!H33</f>
        <v>0</v>
      </c>
      <c r="I33" s="5">
        <f>'4-1м(бат)'!I33</f>
        <v>0</v>
      </c>
      <c r="J33" s="86">
        <f>'бат#кв'!AV27</f>
        <v>0</v>
      </c>
      <c r="K33" s="86">
        <f>'бат#кв'!AW27</f>
        <v>0</v>
      </c>
      <c r="L33" s="67"/>
      <c r="N33" s="11" t="s">
        <v>36</v>
      </c>
      <c r="O33" s="7">
        <v>1150</v>
      </c>
      <c r="P33" s="7">
        <v>250</v>
      </c>
      <c r="Q33" s="6">
        <f>'4-1м(бат)'!O33</f>
        <v>0</v>
      </c>
      <c r="R33" s="3" t="s">
        <v>10</v>
      </c>
      <c r="S33" s="6"/>
      <c r="T33" s="3" t="s">
        <v>10</v>
      </c>
      <c r="U33" s="5">
        <f>'4-1м(бат)'!S33</f>
        <v>0</v>
      </c>
      <c r="V33" s="5">
        <f>'4-1м(бат)'!T33</f>
        <v>0</v>
      </c>
      <c r="W33" s="86">
        <f>'бат#кв'!R27</f>
        <v>0</v>
      </c>
      <c r="X33" s="86">
        <f>'бат#кв'!S27</f>
        <v>0</v>
      </c>
      <c r="Y33" s="67"/>
      <c r="AA33" s="11" t="s">
        <v>36</v>
      </c>
      <c r="AB33" s="7">
        <v>1150</v>
      </c>
      <c r="AC33" s="7">
        <v>250</v>
      </c>
      <c r="AD33" s="6">
        <f>'4-1м(бат)'!Z33</f>
        <v>0</v>
      </c>
      <c r="AE33" s="3" t="s">
        <v>10</v>
      </c>
      <c r="AF33" s="6"/>
      <c r="AG33" s="3" t="s">
        <v>10</v>
      </c>
      <c r="AH33" s="5">
        <f>'4-1м(бат)'!AD33</f>
        <v>0</v>
      </c>
      <c r="AI33" s="5">
        <f>'4-1м(бат)'!AE33</f>
        <v>0</v>
      </c>
      <c r="AJ33" s="86">
        <f>'бат#кв'!AP27</f>
        <v>0</v>
      </c>
      <c r="AK33" s="86">
        <f>'бат#кв'!AQ27</f>
        <v>0</v>
      </c>
      <c r="AL33" s="67"/>
      <c r="AN33" s="11" t="s">
        <v>36</v>
      </c>
      <c r="AO33" s="7">
        <v>1150</v>
      </c>
      <c r="AP33" s="7">
        <v>250</v>
      </c>
      <c r="AQ33" s="6">
        <f>'4-1м(бат)'!AK33</f>
        <v>0</v>
      </c>
      <c r="AR33" s="3" t="s">
        <v>10</v>
      </c>
      <c r="AS33" s="6"/>
      <c r="AT33" s="3" t="s">
        <v>10</v>
      </c>
      <c r="AU33" s="5">
        <f>'4-1м(бат)'!AO33</f>
        <v>0</v>
      </c>
      <c r="AV33" s="5">
        <f>'4-1м(бат)'!AP33</f>
        <v>0</v>
      </c>
      <c r="AW33" s="86">
        <f>'бат#кв'!AS27</f>
        <v>0</v>
      </c>
      <c r="AX33" s="86">
        <f>'бат#кв'!AT27</f>
        <v>0</v>
      </c>
      <c r="AY33" s="67"/>
    </row>
    <row r="34" spans="1:51" ht="13.5">
      <c r="A34" s="10" t="s">
        <v>37</v>
      </c>
      <c r="B34" s="7">
        <v>1160</v>
      </c>
      <c r="C34" s="7">
        <v>260</v>
      </c>
      <c r="D34" s="6">
        <f>'4-1м(бат)'!D34</f>
        <v>0</v>
      </c>
      <c r="E34" s="3" t="s">
        <v>10</v>
      </c>
      <c r="F34" s="6"/>
      <c r="G34" s="3" t="s">
        <v>10</v>
      </c>
      <c r="H34" s="5">
        <f>'4-1м(бат)'!H34</f>
        <v>0</v>
      </c>
      <c r="I34" s="5">
        <f>'4-1м(бат)'!I34</f>
        <v>0</v>
      </c>
      <c r="J34" s="86">
        <f>'бат#кв'!AV28</f>
        <v>0</v>
      </c>
      <c r="K34" s="86">
        <f>'бат#кв'!AW28</f>
        <v>0</v>
      </c>
      <c r="L34" s="67"/>
      <c r="N34" s="10" t="s">
        <v>37</v>
      </c>
      <c r="O34" s="7">
        <v>1160</v>
      </c>
      <c r="P34" s="7">
        <v>260</v>
      </c>
      <c r="Q34" s="6">
        <f>'4-1м(бат)'!O34</f>
        <v>0</v>
      </c>
      <c r="R34" s="3" t="s">
        <v>10</v>
      </c>
      <c r="S34" s="6"/>
      <c r="T34" s="3" t="s">
        <v>10</v>
      </c>
      <c r="U34" s="5">
        <f>'4-1м(бат)'!S34</f>
        <v>0</v>
      </c>
      <c r="V34" s="5">
        <f>'4-1м(бат)'!T34</f>
        <v>0</v>
      </c>
      <c r="W34" s="86">
        <f>'бат#кв'!R28</f>
        <v>0</v>
      </c>
      <c r="X34" s="86">
        <f>'бат#кв'!S28</f>
        <v>0</v>
      </c>
      <c r="Y34" s="67"/>
      <c r="AA34" s="10" t="s">
        <v>37</v>
      </c>
      <c r="AB34" s="7">
        <v>1160</v>
      </c>
      <c r="AC34" s="7">
        <v>260</v>
      </c>
      <c r="AD34" s="6">
        <f>'4-1м(бат)'!Z34</f>
        <v>0</v>
      </c>
      <c r="AE34" s="3" t="s">
        <v>10</v>
      </c>
      <c r="AF34" s="6"/>
      <c r="AG34" s="3" t="s">
        <v>10</v>
      </c>
      <c r="AH34" s="5">
        <f>'4-1м(бат)'!AD34</f>
        <v>0</v>
      </c>
      <c r="AI34" s="5">
        <f>'4-1м(бат)'!AE34</f>
        <v>0</v>
      </c>
      <c r="AJ34" s="86">
        <f>'бат#кв'!AP28</f>
        <v>0</v>
      </c>
      <c r="AK34" s="86">
        <f>'бат#кв'!AQ28</f>
        <v>0</v>
      </c>
      <c r="AL34" s="67"/>
      <c r="AN34" s="10" t="s">
        <v>37</v>
      </c>
      <c r="AO34" s="7">
        <v>1160</v>
      </c>
      <c r="AP34" s="7">
        <v>260</v>
      </c>
      <c r="AQ34" s="6">
        <f>'4-1м(бат)'!AK34</f>
        <v>0</v>
      </c>
      <c r="AR34" s="3" t="s">
        <v>10</v>
      </c>
      <c r="AS34" s="6"/>
      <c r="AT34" s="3" t="s">
        <v>10</v>
      </c>
      <c r="AU34" s="5">
        <f>'4-1м(бат)'!AO34</f>
        <v>0</v>
      </c>
      <c r="AV34" s="5">
        <f>'4-1м(бат)'!AP34</f>
        <v>0</v>
      </c>
      <c r="AW34" s="86">
        <f>'бат#кв'!AS28</f>
        <v>0</v>
      </c>
      <c r="AX34" s="86">
        <f>'бат#кв'!AT28</f>
        <v>0</v>
      </c>
      <c r="AY34" s="67"/>
    </row>
    <row r="35" spans="1:51" ht="13.5">
      <c r="A35" s="10" t="s">
        <v>38</v>
      </c>
      <c r="B35" s="4">
        <v>1161</v>
      </c>
      <c r="C35" s="4">
        <v>270</v>
      </c>
      <c r="D35" s="6">
        <f>'4-1м(бат)'!D35</f>
        <v>0</v>
      </c>
      <c r="E35" s="3" t="s">
        <v>10</v>
      </c>
      <c r="F35" s="6"/>
      <c r="G35" s="3" t="s">
        <v>10</v>
      </c>
      <c r="H35" s="5">
        <f>'4-1м(бат)'!H35</f>
        <v>0</v>
      </c>
      <c r="I35" s="5">
        <f>'4-1м(бат)'!I35</f>
        <v>0</v>
      </c>
      <c r="J35" s="86">
        <f>'бат#кв'!AV29</f>
        <v>0</v>
      </c>
      <c r="K35" s="86">
        <f>'бат#кв'!AW29</f>
        <v>0</v>
      </c>
      <c r="L35" s="67"/>
      <c r="N35" s="10" t="s">
        <v>38</v>
      </c>
      <c r="O35" s="4">
        <v>1161</v>
      </c>
      <c r="P35" s="4">
        <v>270</v>
      </c>
      <c r="Q35" s="6">
        <f>'4-1м(бат)'!O35</f>
        <v>0</v>
      </c>
      <c r="R35" s="3" t="s">
        <v>10</v>
      </c>
      <c r="S35" s="6"/>
      <c r="T35" s="3" t="s">
        <v>10</v>
      </c>
      <c r="U35" s="5">
        <f>'4-1м(бат)'!S35</f>
        <v>0</v>
      </c>
      <c r="V35" s="5">
        <f>'4-1м(бат)'!T35</f>
        <v>0</v>
      </c>
      <c r="W35" s="86">
        <f>'бат#кв'!R29</f>
        <v>0</v>
      </c>
      <c r="X35" s="86">
        <f>'бат#кв'!S29</f>
        <v>0</v>
      </c>
      <c r="Y35" s="67"/>
      <c r="AA35" s="10" t="s">
        <v>38</v>
      </c>
      <c r="AB35" s="4">
        <v>1161</v>
      </c>
      <c r="AC35" s="4">
        <v>270</v>
      </c>
      <c r="AD35" s="6">
        <f>'4-1м(бат)'!Z35</f>
        <v>0</v>
      </c>
      <c r="AE35" s="3" t="s">
        <v>10</v>
      </c>
      <c r="AF35" s="6"/>
      <c r="AG35" s="3" t="s">
        <v>10</v>
      </c>
      <c r="AH35" s="5">
        <f>'4-1м(бат)'!AD35</f>
        <v>0</v>
      </c>
      <c r="AI35" s="5">
        <f>'4-1м(бат)'!AE35</f>
        <v>0</v>
      </c>
      <c r="AJ35" s="86">
        <f>'бат#кв'!AP29</f>
        <v>0</v>
      </c>
      <c r="AK35" s="86">
        <f>'бат#кв'!AQ29</f>
        <v>0</v>
      </c>
      <c r="AL35" s="67"/>
      <c r="AN35" s="10" t="s">
        <v>38</v>
      </c>
      <c r="AO35" s="4">
        <v>1161</v>
      </c>
      <c r="AP35" s="4">
        <v>270</v>
      </c>
      <c r="AQ35" s="6">
        <f>'4-1м(бат)'!AK35</f>
        <v>0</v>
      </c>
      <c r="AR35" s="3" t="s">
        <v>10</v>
      </c>
      <c r="AS35" s="6"/>
      <c r="AT35" s="3" t="s">
        <v>10</v>
      </c>
      <c r="AU35" s="5">
        <f>'4-1м(бат)'!AO35</f>
        <v>0</v>
      </c>
      <c r="AV35" s="5">
        <f>'4-1м(бат)'!AP35</f>
        <v>0</v>
      </c>
      <c r="AW35" s="86">
        <f>'бат#кв'!AS29</f>
        <v>0</v>
      </c>
      <c r="AX35" s="86">
        <f>'бат#кв'!AT29</f>
        <v>0</v>
      </c>
      <c r="AY35" s="67"/>
    </row>
    <row r="36" spans="1:51" ht="13.5">
      <c r="A36" s="10" t="s">
        <v>39</v>
      </c>
      <c r="B36" s="4">
        <v>1162</v>
      </c>
      <c r="C36" s="4">
        <v>280</v>
      </c>
      <c r="D36" s="6">
        <f>'4-1м(бат)'!D36</f>
        <v>0</v>
      </c>
      <c r="E36" s="3" t="s">
        <v>10</v>
      </c>
      <c r="F36" s="6"/>
      <c r="G36" s="3" t="s">
        <v>10</v>
      </c>
      <c r="H36" s="5">
        <f>'4-1м(бат)'!H36</f>
        <v>0</v>
      </c>
      <c r="I36" s="5">
        <f>'4-1м(бат)'!I36</f>
        <v>0</v>
      </c>
      <c r="J36" s="86">
        <f>'бат#кв'!AV30</f>
        <v>0</v>
      </c>
      <c r="K36" s="86">
        <f>'бат#кв'!AW30</f>
        <v>0</v>
      </c>
      <c r="L36" s="67"/>
      <c r="N36" s="10" t="s">
        <v>39</v>
      </c>
      <c r="O36" s="4">
        <v>1162</v>
      </c>
      <c r="P36" s="4">
        <v>280</v>
      </c>
      <c r="Q36" s="6">
        <f>'4-1м(бат)'!O36</f>
        <v>0</v>
      </c>
      <c r="R36" s="3" t="s">
        <v>10</v>
      </c>
      <c r="S36" s="6"/>
      <c r="T36" s="3" t="s">
        <v>10</v>
      </c>
      <c r="U36" s="5">
        <f>'4-1м(бат)'!S36</f>
        <v>0</v>
      </c>
      <c r="V36" s="5">
        <f>'4-1м(бат)'!T36</f>
        <v>0</v>
      </c>
      <c r="W36" s="86">
        <f>'бат#кв'!R30</f>
        <v>0</v>
      </c>
      <c r="X36" s="86">
        <f>'бат#кв'!S30</f>
        <v>0</v>
      </c>
      <c r="Y36" s="67"/>
      <c r="AA36" s="10" t="s">
        <v>39</v>
      </c>
      <c r="AB36" s="4">
        <v>1162</v>
      </c>
      <c r="AC36" s="4">
        <v>280</v>
      </c>
      <c r="AD36" s="6">
        <f>'4-1м(бат)'!Z36</f>
        <v>0</v>
      </c>
      <c r="AE36" s="3" t="s">
        <v>10</v>
      </c>
      <c r="AF36" s="6"/>
      <c r="AG36" s="3" t="s">
        <v>10</v>
      </c>
      <c r="AH36" s="5">
        <f>'4-1м(бат)'!AD36</f>
        <v>0</v>
      </c>
      <c r="AI36" s="5">
        <f>'4-1м(бат)'!AE36</f>
        <v>0</v>
      </c>
      <c r="AJ36" s="86">
        <f>'бат#кв'!AP30</f>
        <v>0</v>
      </c>
      <c r="AK36" s="86">
        <f>'бат#кв'!AQ30</f>
        <v>0</v>
      </c>
      <c r="AL36" s="67"/>
      <c r="AN36" s="10" t="s">
        <v>39</v>
      </c>
      <c r="AO36" s="4">
        <v>1162</v>
      </c>
      <c r="AP36" s="4">
        <v>280</v>
      </c>
      <c r="AQ36" s="6">
        <f>'4-1м(бат)'!AK36</f>
        <v>0</v>
      </c>
      <c r="AR36" s="3" t="s">
        <v>10</v>
      </c>
      <c r="AS36" s="6"/>
      <c r="AT36" s="3" t="s">
        <v>10</v>
      </c>
      <c r="AU36" s="5">
        <f>'4-1м(бат)'!AO36</f>
        <v>0</v>
      </c>
      <c r="AV36" s="5">
        <f>'4-1м(бат)'!AP36</f>
        <v>0</v>
      </c>
      <c r="AW36" s="86">
        <f>'бат#кв'!AS30</f>
        <v>0</v>
      </c>
      <c r="AX36" s="86">
        <f>'бат#кв'!AT30</f>
        <v>0</v>
      </c>
      <c r="AY36" s="67"/>
    </row>
    <row r="37" spans="1:51" ht="13.5">
      <c r="A37" s="10" t="s">
        <v>40</v>
      </c>
      <c r="B37" s="4">
        <v>1163</v>
      </c>
      <c r="C37" s="4">
        <v>290</v>
      </c>
      <c r="D37" s="6">
        <f>'4-1м(бат)'!D37</f>
        <v>0</v>
      </c>
      <c r="E37" s="3" t="s">
        <v>10</v>
      </c>
      <c r="F37" s="6"/>
      <c r="G37" s="3" t="s">
        <v>10</v>
      </c>
      <c r="H37" s="5">
        <f>'4-1м(бат)'!H37</f>
        <v>0</v>
      </c>
      <c r="I37" s="5">
        <f>'4-1м(бат)'!I37</f>
        <v>0</v>
      </c>
      <c r="J37" s="86">
        <f>'бат#кв'!AV31</f>
        <v>0</v>
      </c>
      <c r="K37" s="86">
        <f>'бат#кв'!AW31</f>
        <v>0</v>
      </c>
      <c r="L37" s="67"/>
      <c r="N37" s="10" t="s">
        <v>40</v>
      </c>
      <c r="O37" s="4">
        <v>1163</v>
      </c>
      <c r="P37" s="4">
        <v>290</v>
      </c>
      <c r="Q37" s="6">
        <f>'4-1м(бат)'!O37</f>
        <v>0</v>
      </c>
      <c r="R37" s="3" t="s">
        <v>10</v>
      </c>
      <c r="S37" s="6"/>
      <c r="T37" s="3" t="s">
        <v>10</v>
      </c>
      <c r="U37" s="5">
        <f>'4-1м(бат)'!S37</f>
        <v>0</v>
      </c>
      <c r="V37" s="5">
        <f>'4-1м(бат)'!T37</f>
        <v>0</v>
      </c>
      <c r="W37" s="86">
        <f>'бат#кв'!R31</f>
        <v>0</v>
      </c>
      <c r="X37" s="86">
        <f>'бат#кв'!S31</f>
        <v>0</v>
      </c>
      <c r="Y37" s="67"/>
      <c r="AA37" s="10" t="s">
        <v>40</v>
      </c>
      <c r="AB37" s="4">
        <v>1163</v>
      </c>
      <c r="AC37" s="4">
        <v>290</v>
      </c>
      <c r="AD37" s="6">
        <f>'4-1м(бат)'!Z37</f>
        <v>0</v>
      </c>
      <c r="AE37" s="3" t="s">
        <v>10</v>
      </c>
      <c r="AF37" s="6"/>
      <c r="AG37" s="3" t="s">
        <v>10</v>
      </c>
      <c r="AH37" s="5">
        <f>'4-1м(бат)'!AD37</f>
        <v>0</v>
      </c>
      <c r="AI37" s="5">
        <f>'4-1м(бат)'!AE37</f>
        <v>0</v>
      </c>
      <c r="AJ37" s="86">
        <f>'бат#кв'!AP31</f>
        <v>0</v>
      </c>
      <c r="AK37" s="86">
        <f>'бат#кв'!AQ31</f>
        <v>0</v>
      </c>
      <c r="AL37" s="67"/>
      <c r="AN37" s="10" t="s">
        <v>40</v>
      </c>
      <c r="AO37" s="4">
        <v>1163</v>
      </c>
      <c r="AP37" s="4">
        <v>290</v>
      </c>
      <c r="AQ37" s="6">
        <f>'4-1м(бат)'!AK37</f>
        <v>0</v>
      </c>
      <c r="AR37" s="3" t="s">
        <v>10</v>
      </c>
      <c r="AS37" s="6"/>
      <c r="AT37" s="3" t="s">
        <v>10</v>
      </c>
      <c r="AU37" s="5">
        <f>'4-1м(бат)'!AO37</f>
        <v>0</v>
      </c>
      <c r="AV37" s="5">
        <f>'4-1м(бат)'!AP37</f>
        <v>0</v>
      </c>
      <c r="AW37" s="86">
        <f>'бат#кв'!AS31</f>
        <v>0</v>
      </c>
      <c r="AX37" s="86">
        <f>'бат#кв'!AT31</f>
        <v>0</v>
      </c>
      <c r="AY37" s="67"/>
    </row>
    <row r="38" spans="1:51" ht="13.5">
      <c r="A38" s="10" t="s">
        <v>41</v>
      </c>
      <c r="B38" s="4">
        <v>1164</v>
      </c>
      <c r="C38" s="4">
        <v>300</v>
      </c>
      <c r="D38" s="6">
        <f>'4-1м(бат)'!D38</f>
        <v>0</v>
      </c>
      <c r="E38" s="3" t="s">
        <v>10</v>
      </c>
      <c r="F38" s="6"/>
      <c r="G38" s="3" t="s">
        <v>10</v>
      </c>
      <c r="H38" s="5">
        <f>'4-1м(бат)'!H38</f>
        <v>0</v>
      </c>
      <c r="I38" s="5">
        <f>'4-1м(бат)'!I38</f>
        <v>0</v>
      </c>
      <c r="J38" s="86">
        <f>'бат#кв'!AV32</f>
        <v>0</v>
      </c>
      <c r="K38" s="86">
        <f>'бат#кв'!AW32</f>
        <v>0</v>
      </c>
      <c r="L38" s="67"/>
      <c r="N38" s="10" t="s">
        <v>41</v>
      </c>
      <c r="O38" s="4">
        <v>1164</v>
      </c>
      <c r="P38" s="4">
        <v>300</v>
      </c>
      <c r="Q38" s="6">
        <f>'4-1м(бат)'!O38</f>
        <v>0</v>
      </c>
      <c r="R38" s="3" t="s">
        <v>10</v>
      </c>
      <c r="S38" s="6"/>
      <c r="T38" s="3" t="s">
        <v>10</v>
      </c>
      <c r="U38" s="5">
        <f>'4-1м(бат)'!S38</f>
        <v>0</v>
      </c>
      <c r="V38" s="5">
        <f>'4-1м(бат)'!T38</f>
        <v>0</v>
      </c>
      <c r="W38" s="86">
        <f>'бат#кв'!R32</f>
        <v>0</v>
      </c>
      <c r="X38" s="86">
        <f>'бат#кв'!S32</f>
        <v>0</v>
      </c>
      <c r="Y38" s="67"/>
      <c r="AA38" s="10" t="s">
        <v>41</v>
      </c>
      <c r="AB38" s="4">
        <v>1164</v>
      </c>
      <c r="AC38" s="4">
        <v>300</v>
      </c>
      <c r="AD38" s="6">
        <f>'4-1м(бат)'!Z38</f>
        <v>0</v>
      </c>
      <c r="AE38" s="3" t="s">
        <v>10</v>
      </c>
      <c r="AF38" s="6"/>
      <c r="AG38" s="3" t="s">
        <v>10</v>
      </c>
      <c r="AH38" s="5">
        <f>'4-1м(бат)'!AD38</f>
        <v>0</v>
      </c>
      <c r="AI38" s="5">
        <f>'4-1м(бат)'!AE38</f>
        <v>0</v>
      </c>
      <c r="AJ38" s="86">
        <f>'бат#кв'!AP32</f>
        <v>0</v>
      </c>
      <c r="AK38" s="86">
        <f>'бат#кв'!AQ32</f>
        <v>0</v>
      </c>
      <c r="AL38" s="67"/>
      <c r="AN38" s="10" t="s">
        <v>41</v>
      </c>
      <c r="AO38" s="4">
        <v>1164</v>
      </c>
      <c r="AP38" s="4">
        <v>300</v>
      </c>
      <c r="AQ38" s="6">
        <f>'4-1м(бат)'!AK38</f>
        <v>0</v>
      </c>
      <c r="AR38" s="3" t="s">
        <v>10</v>
      </c>
      <c r="AS38" s="6"/>
      <c r="AT38" s="3" t="s">
        <v>10</v>
      </c>
      <c r="AU38" s="5">
        <f>'4-1м(бат)'!AO38</f>
        <v>0</v>
      </c>
      <c r="AV38" s="5">
        <f>'4-1м(бат)'!AP38</f>
        <v>0</v>
      </c>
      <c r="AW38" s="86">
        <f>'бат#кв'!AS32</f>
        <v>0</v>
      </c>
      <c r="AX38" s="86">
        <f>'бат#кв'!AT32</f>
        <v>0</v>
      </c>
      <c r="AY38" s="67"/>
    </row>
    <row r="39" spans="1:51" ht="13.5">
      <c r="A39" s="10" t="s">
        <v>42</v>
      </c>
      <c r="B39" s="4">
        <v>1165</v>
      </c>
      <c r="C39" s="4">
        <v>310</v>
      </c>
      <c r="D39" s="6">
        <f>'4-1м(бат)'!D39</f>
        <v>0</v>
      </c>
      <c r="E39" s="3" t="s">
        <v>10</v>
      </c>
      <c r="F39" s="6"/>
      <c r="G39" s="3" t="s">
        <v>10</v>
      </c>
      <c r="H39" s="5">
        <f>'4-1м(бат)'!H39</f>
        <v>0</v>
      </c>
      <c r="I39" s="5">
        <f>'4-1м(бат)'!I39</f>
        <v>0</v>
      </c>
      <c r="J39" s="86">
        <f>'бат#кв'!AV33</f>
        <v>0</v>
      </c>
      <c r="K39" s="86">
        <f>'бат#кв'!AW33</f>
        <v>0</v>
      </c>
      <c r="L39" s="67"/>
      <c r="N39" s="10" t="s">
        <v>42</v>
      </c>
      <c r="O39" s="4">
        <v>1165</v>
      </c>
      <c r="P39" s="4">
        <v>310</v>
      </c>
      <c r="Q39" s="6">
        <f>'4-1м(бат)'!O39</f>
        <v>0</v>
      </c>
      <c r="R39" s="3" t="s">
        <v>10</v>
      </c>
      <c r="S39" s="6"/>
      <c r="T39" s="3" t="s">
        <v>10</v>
      </c>
      <c r="U39" s="5">
        <f>'4-1м(бат)'!S39</f>
        <v>0</v>
      </c>
      <c r="V39" s="5">
        <f>'4-1м(бат)'!T39</f>
        <v>0</v>
      </c>
      <c r="W39" s="86">
        <f>'бат#кв'!R33</f>
        <v>0</v>
      </c>
      <c r="X39" s="86">
        <f>'бат#кв'!S33</f>
        <v>0</v>
      </c>
      <c r="Y39" s="67"/>
      <c r="AA39" s="10" t="s">
        <v>42</v>
      </c>
      <c r="AB39" s="4">
        <v>1165</v>
      </c>
      <c r="AC39" s="4">
        <v>310</v>
      </c>
      <c r="AD39" s="6">
        <f>'4-1м(бат)'!Z39</f>
        <v>0</v>
      </c>
      <c r="AE39" s="3" t="s">
        <v>10</v>
      </c>
      <c r="AF39" s="6"/>
      <c r="AG39" s="3" t="s">
        <v>10</v>
      </c>
      <c r="AH39" s="5">
        <f>'4-1м(бат)'!AD39</f>
        <v>0</v>
      </c>
      <c r="AI39" s="5">
        <f>'4-1м(бат)'!AE39</f>
        <v>0</v>
      </c>
      <c r="AJ39" s="86">
        <f>'бат#кв'!AP33</f>
        <v>0</v>
      </c>
      <c r="AK39" s="86">
        <f>'бат#кв'!AQ33</f>
        <v>0</v>
      </c>
      <c r="AL39" s="67"/>
      <c r="AN39" s="10" t="s">
        <v>42</v>
      </c>
      <c r="AO39" s="4">
        <v>1165</v>
      </c>
      <c r="AP39" s="4">
        <v>310</v>
      </c>
      <c r="AQ39" s="6">
        <f>'4-1м(бат)'!AK39</f>
        <v>0</v>
      </c>
      <c r="AR39" s="3" t="s">
        <v>10</v>
      </c>
      <c r="AS39" s="6"/>
      <c r="AT39" s="3" t="s">
        <v>10</v>
      </c>
      <c r="AU39" s="5">
        <f>'4-1м(бат)'!AO39</f>
        <v>0</v>
      </c>
      <c r="AV39" s="5">
        <f>'4-1м(бат)'!AP39</f>
        <v>0</v>
      </c>
      <c r="AW39" s="86">
        <f>'бат#кв'!AS33</f>
        <v>0</v>
      </c>
      <c r="AX39" s="86">
        <f>'бат#кв'!AT33</f>
        <v>0</v>
      </c>
      <c r="AY39" s="67"/>
    </row>
    <row r="40" spans="1:51" ht="13.5">
      <c r="A40" s="10" t="s">
        <v>43</v>
      </c>
      <c r="B40" s="4">
        <v>1170</v>
      </c>
      <c r="C40" s="4">
        <v>320</v>
      </c>
      <c r="D40" s="6">
        <f>'4-1м(бат)'!D40</f>
        <v>0</v>
      </c>
      <c r="E40" s="3" t="s">
        <v>10</v>
      </c>
      <c r="F40" s="6"/>
      <c r="G40" s="3" t="s">
        <v>10</v>
      </c>
      <c r="H40" s="5">
        <f>'4-1м(бат)'!H40</f>
        <v>0</v>
      </c>
      <c r="I40" s="5">
        <f>'4-1м(бат)'!I40</f>
        <v>0</v>
      </c>
      <c r="J40" s="86">
        <f>'бат#кв'!AV34</f>
        <v>0</v>
      </c>
      <c r="K40" s="86">
        <f>'бат#кв'!AW34</f>
        <v>0</v>
      </c>
      <c r="L40" s="67"/>
      <c r="N40" s="10" t="s">
        <v>43</v>
      </c>
      <c r="O40" s="4">
        <v>1170</v>
      </c>
      <c r="P40" s="4">
        <v>320</v>
      </c>
      <c r="Q40" s="6">
        <f>'4-1м(бат)'!O40</f>
        <v>0</v>
      </c>
      <c r="R40" s="3" t="s">
        <v>10</v>
      </c>
      <c r="S40" s="6"/>
      <c r="T40" s="3" t="s">
        <v>10</v>
      </c>
      <c r="U40" s="5">
        <f>'4-1м(бат)'!S40</f>
        <v>0</v>
      </c>
      <c r="V40" s="5">
        <f>'4-1м(бат)'!T40</f>
        <v>0</v>
      </c>
      <c r="W40" s="86">
        <f>'бат#кв'!R34</f>
        <v>0</v>
      </c>
      <c r="X40" s="86">
        <f>'бат#кв'!S34</f>
        <v>0</v>
      </c>
      <c r="Y40" s="67"/>
      <c r="AA40" s="10" t="s">
        <v>43</v>
      </c>
      <c r="AB40" s="4">
        <v>1170</v>
      </c>
      <c r="AC40" s="4">
        <v>320</v>
      </c>
      <c r="AD40" s="6">
        <f>'4-1м(бат)'!Z40</f>
        <v>0</v>
      </c>
      <c r="AE40" s="3" t="s">
        <v>10</v>
      </c>
      <c r="AF40" s="6"/>
      <c r="AG40" s="3" t="s">
        <v>10</v>
      </c>
      <c r="AH40" s="5">
        <f>'4-1м(бат)'!AD40</f>
        <v>0</v>
      </c>
      <c r="AI40" s="5">
        <f>'4-1м(бат)'!AE40</f>
        <v>0</v>
      </c>
      <c r="AJ40" s="86">
        <f>'бат#кв'!AP34</f>
        <v>0</v>
      </c>
      <c r="AK40" s="86">
        <f>'бат#кв'!AQ34</f>
        <v>0</v>
      </c>
      <c r="AL40" s="67"/>
      <c r="AN40" s="10" t="s">
        <v>43</v>
      </c>
      <c r="AO40" s="4">
        <v>1170</v>
      </c>
      <c r="AP40" s="4">
        <v>320</v>
      </c>
      <c r="AQ40" s="6">
        <f>'4-1м(бат)'!AK40</f>
        <v>0</v>
      </c>
      <c r="AR40" s="3" t="s">
        <v>10</v>
      </c>
      <c r="AS40" s="6"/>
      <c r="AT40" s="3" t="s">
        <v>10</v>
      </c>
      <c r="AU40" s="5">
        <f>'4-1м(бат)'!AO40</f>
        <v>0</v>
      </c>
      <c r="AV40" s="5">
        <f>'4-1м(бат)'!AP40</f>
        <v>0</v>
      </c>
      <c r="AW40" s="86">
        <f>'бат#кв'!AS34</f>
        <v>0</v>
      </c>
      <c r="AX40" s="86">
        <f>'бат#кв'!AT34</f>
        <v>0</v>
      </c>
      <c r="AY40" s="67"/>
    </row>
    <row r="41" spans="1:51" ht="13.5">
      <c r="A41" s="10" t="s">
        <v>44</v>
      </c>
      <c r="B41" s="4">
        <v>1200</v>
      </c>
      <c r="C41" s="4">
        <v>330</v>
      </c>
      <c r="D41" s="6">
        <f>'4-1м(бат)'!D41</f>
        <v>0</v>
      </c>
      <c r="E41" s="3" t="s">
        <v>10</v>
      </c>
      <c r="F41" s="6"/>
      <c r="G41" s="3" t="s">
        <v>10</v>
      </c>
      <c r="H41" s="5">
        <f>'4-1м(бат)'!H41</f>
        <v>0</v>
      </c>
      <c r="I41" s="5">
        <f>'4-1м(бат)'!I41</f>
        <v>0</v>
      </c>
      <c r="J41" s="86">
        <f>'бат#кв'!AV35</f>
        <v>0</v>
      </c>
      <c r="K41" s="86">
        <f>'бат#кв'!AW35</f>
        <v>0</v>
      </c>
      <c r="L41" s="67"/>
      <c r="N41" s="10" t="s">
        <v>44</v>
      </c>
      <c r="O41" s="4">
        <v>1200</v>
      </c>
      <c r="P41" s="4">
        <v>330</v>
      </c>
      <c r="Q41" s="6">
        <f>'4-1м(бат)'!O41</f>
        <v>0</v>
      </c>
      <c r="R41" s="3" t="s">
        <v>10</v>
      </c>
      <c r="S41" s="6"/>
      <c r="T41" s="3" t="s">
        <v>10</v>
      </c>
      <c r="U41" s="5">
        <f>'4-1м(бат)'!S41</f>
        <v>0</v>
      </c>
      <c r="V41" s="5">
        <f>'4-1м(бат)'!T41</f>
        <v>0</v>
      </c>
      <c r="W41" s="86">
        <f>'бат#кв'!R35</f>
        <v>0</v>
      </c>
      <c r="X41" s="86">
        <f>'бат#кв'!S35</f>
        <v>0</v>
      </c>
      <c r="Y41" s="67"/>
      <c r="AA41" s="10" t="s">
        <v>44</v>
      </c>
      <c r="AB41" s="4">
        <v>1200</v>
      </c>
      <c r="AC41" s="4">
        <v>330</v>
      </c>
      <c r="AD41" s="6">
        <f>'4-1м(бат)'!Z41</f>
        <v>0</v>
      </c>
      <c r="AE41" s="3" t="s">
        <v>10</v>
      </c>
      <c r="AF41" s="6"/>
      <c r="AG41" s="3" t="s">
        <v>10</v>
      </c>
      <c r="AH41" s="5">
        <f>'4-1м(бат)'!AD41</f>
        <v>0</v>
      </c>
      <c r="AI41" s="5">
        <f>'4-1м(бат)'!AE41</f>
        <v>0</v>
      </c>
      <c r="AJ41" s="86">
        <f>'бат#кв'!AP35</f>
        <v>0</v>
      </c>
      <c r="AK41" s="86">
        <f>'бат#кв'!AQ35</f>
        <v>0</v>
      </c>
      <c r="AL41" s="67"/>
      <c r="AN41" s="10" t="s">
        <v>44</v>
      </c>
      <c r="AO41" s="4">
        <v>1200</v>
      </c>
      <c r="AP41" s="4">
        <v>330</v>
      </c>
      <c r="AQ41" s="6">
        <f>'4-1м(бат)'!AK41</f>
        <v>0</v>
      </c>
      <c r="AR41" s="3" t="s">
        <v>10</v>
      </c>
      <c r="AS41" s="6"/>
      <c r="AT41" s="3" t="s">
        <v>10</v>
      </c>
      <c r="AU41" s="5">
        <f>'4-1м(бат)'!AO41</f>
        <v>0</v>
      </c>
      <c r="AV41" s="5">
        <f>'4-1м(бат)'!AP41</f>
        <v>0</v>
      </c>
      <c r="AW41" s="86">
        <f>'бат#кв'!AS35</f>
        <v>0</v>
      </c>
      <c r="AX41" s="86">
        <f>'бат#кв'!AT35</f>
        <v>0</v>
      </c>
      <c r="AY41" s="67"/>
    </row>
    <row r="42" spans="1:51" ht="13.5">
      <c r="A42" s="10" t="s">
        <v>45</v>
      </c>
      <c r="B42" s="7">
        <v>1300</v>
      </c>
      <c r="C42" s="7">
        <v>340</v>
      </c>
      <c r="D42" s="6">
        <f>'4-1м(бат)'!D42</f>
        <v>0</v>
      </c>
      <c r="E42" s="3" t="s">
        <v>10</v>
      </c>
      <c r="F42" s="6"/>
      <c r="G42" s="3" t="s">
        <v>10</v>
      </c>
      <c r="H42" s="5">
        <f>'4-1м(бат)'!H42</f>
        <v>0</v>
      </c>
      <c r="I42" s="5">
        <f>'4-1м(бат)'!I42</f>
        <v>0</v>
      </c>
      <c r="J42" s="86">
        <f>'бат#кв'!AV36</f>
        <v>0</v>
      </c>
      <c r="K42" s="86">
        <f>'бат#кв'!AW36</f>
        <v>0</v>
      </c>
      <c r="L42" s="67"/>
      <c r="N42" s="10" t="s">
        <v>45</v>
      </c>
      <c r="O42" s="7">
        <v>1300</v>
      </c>
      <c r="P42" s="7">
        <v>340</v>
      </c>
      <c r="Q42" s="6">
        <f>'4-1м(бат)'!O42</f>
        <v>0</v>
      </c>
      <c r="R42" s="3" t="s">
        <v>10</v>
      </c>
      <c r="S42" s="6"/>
      <c r="T42" s="3" t="s">
        <v>10</v>
      </c>
      <c r="U42" s="5">
        <f>'4-1м(бат)'!S42</f>
        <v>0</v>
      </c>
      <c r="V42" s="5">
        <f>'4-1м(бат)'!T42</f>
        <v>0</v>
      </c>
      <c r="W42" s="86">
        <f>'бат#кв'!R36</f>
        <v>0</v>
      </c>
      <c r="X42" s="86">
        <f>'бат#кв'!S36</f>
        <v>0</v>
      </c>
      <c r="Y42" s="67"/>
      <c r="AA42" s="10" t="s">
        <v>45</v>
      </c>
      <c r="AB42" s="7">
        <v>1300</v>
      </c>
      <c r="AC42" s="7">
        <v>340</v>
      </c>
      <c r="AD42" s="6">
        <f>'4-1м(бат)'!Z42</f>
        <v>0</v>
      </c>
      <c r="AE42" s="3" t="s">
        <v>10</v>
      </c>
      <c r="AF42" s="6"/>
      <c r="AG42" s="3" t="s">
        <v>10</v>
      </c>
      <c r="AH42" s="5">
        <f>'4-1м(бат)'!AD42</f>
        <v>0</v>
      </c>
      <c r="AI42" s="5">
        <f>'4-1м(бат)'!AE42</f>
        <v>0</v>
      </c>
      <c r="AJ42" s="86">
        <f>'бат#кв'!AP36</f>
        <v>0</v>
      </c>
      <c r="AK42" s="86">
        <f>'бат#кв'!AQ36</f>
        <v>0</v>
      </c>
      <c r="AL42" s="67"/>
      <c r="AN42" s="10" t="s">
        <v>45</v>
      </c>
      <c r="AO42" s="7">
        <v>1300</v>
      </c>
      <c r="AP42" s="7">
        <v>340</v>
      </c>
      <c r="AQ42" s="6">
        <f>'4-1м(бат)'!AK42</f>
        <v>0</v>
      </c>
      <c r="AR42" s="3" t="s">
        <v>10</v>
      </c>
      <c r="AS42" s="6"/>
      <c r="AT42" s="3" t="s">
        <v>10</v>
      </c>
      <c r="AU42" s="5">
        <f>'4-1м(бат)'!AO42</f>
        <v>0</v>
      </c>
      <c r="AV42" s="5">
        <f>'4-1м(бат)'!AP42</f>
        <v>0</v>
      </c>
      <c r="AW42" s="86">
        <f>'бат#кв'!AS36</f>
        <v>0</v>
      </c>
      <c r="AX42" s="86">
        <f>'бат#кв'!AT36</f>
        <v>0</v>
      </c>
      <c r="AY42" s="67"/>
    </row>
    <row r="43" spans="1:51" ht="25.5">
      <c r="A43" s="11" t="s">
        <v>46</v>
      </c>
      <c r="B43" s="4">
        <v>1310</v>
      </c>
      <c r="C43" s="4">
        <v>350</v>
      </c>
      <c r="D43" s="6">
        <f>'4-1м(бат)'!D43</f>
        <v>0</v>
      </c>
      <c r="E43" s="3" t="s">
        <v>10</v>
      </c>
      <c r="F43" s="6"/>
      <c r="G43" s="3" t="s">
        <v>10</v>
      </c>
      <c r="H43" s="5">
        <f>'4-1м(бат)'!H43</f>
        <v>0</v>
      </c>
      <c r="I43" s="5">
        <f>'4-1м(бат)'!I43</f>
        <v>0</v>
      </c>
      <c r="J43" s="86">
        <f>'бат#кв'!AV37</f>
        <v>0</v>
      </c>
      <c r="K43" s="86">
        <f>'бат#кв'!AW37</f>
        <v>0</v>
      </c>
      <c r="L43" s="67"/>
      <c r="N43" s="11" t="s">
        <v>46</v>
      </c>
      <c r="O43" s="4">
        <v>1310</v>
      </c>
      <c r="P43" s="4">
        <v>350</v>
      </c>
      <c r="Q43" s="6">
        <f>'4-1м(бат)'!O43</f>
        <v>0</v>
      </c>
      <c r="R43" s="3" t="s">
        <v>10</v>
      </c>
      <c r="S43" s="6"/>
      <c r="T43" s="3" t="s">
        <v>10</v>
      </c>
      <c r="U43" s="5">
        <f>'4-1м(бат)'!S43</f>
        <v>0</v>
      </c>
      <c r="V43" s="5">
        <f>'4-1м(бат)'!T43</f>
        <v>0</v>
      </c>
      <c r="W43" s="86">
        <f>'бат#кв'!R37</f>
        <v>0</v>
      </c>
      <c r="X43" s="86">
        <f>'бат#кв'!S37</f>
        <v>0</v>
      </c>
      <c r="Y43" s="67"/>
      <c r="AA43" s="11" t="s">
        <v>46</v>
      </c>
      <c r="AB43" s="4">
        <v>1310</v>
      </c>
      <c r="AC43" s="4">
        <v>350</v>
      </c>
      <c r="AD43" s="6">
        <f>'4-1м(бат)'!Z43</f>
        <v>0</v>
      </c>
      <c r="AE43" s="3" t="s">
        <v>10</v>
      </c>
      <c r="AF43" s="6"/>
      <c r="AG43" s="3" t="s">
        <v>10</v>
      </c>
      <c r="AH43" s="5">
        <f>'4-1м(бат)'!AD43</f>
        <v>0</v>
      </c>
      <c r="AI43" s="5">
        <f>'4-1м(бат)'!AE43</f>
        <v>0</v>
      </c>
      <c r="AJ43" s="86">
        <f>'бат#кв'!AP37</f>
        <v>0</v>
      </c>
      <c r="AK43" s="86">
        <f>'бат#кв'!AQ37</f>
        <v>0</v>
      </c>
      <c r="AL43" s="67"/>
      <c r="AN43" s="11" t="s">
        <v>46</v>
      </c>
      <c r="AO43" s="4">
        <v>1310</v>
      </c>
      <c r="AP43" s="4">
        <v>350</v>
      </c>
      <c r="AQ43" s="6">
        <f>'4-1м(бат)'!AK43</f>
        <v>0</v>
      </c>
      <c r="AR43" s="3" t="s">
        <v>10</v>
      </c>
      <c r="AS43" s="6"/>
      <c r="AT43" s="3" t="s">
        <v>10</v>
      </c>
      <c r="AU43" s="5">
        <f>'4-1м(бат)'!AO43</f>
        <v>0</v>
      </c>
      <c r="AV43" s="5">
        <f>'4-1м(бат)'!AP43</f>
        <v>0</v>
      </c>
      <c r="AW43" s="86">
        <f>'бат#кв'!AS37</f>
        <v>0</v>
      </c>
      <c r="AX43" s="86">
        <f>'бат#кв'!AT37</f>
        <v>0</v>
      </c>
      <c r="AY43" s="67"/>
    </row>
    <row r="44" spans="1:51" ht="25.5">
      <c r="A44" s="11" t="s">
        <v>47</v>
      </c>
      <c r="B44" s="4">
        <v>1320</v>
      </c>
      <c r="C44" s="4">
        <v>360</v>
      </c>
      <c r="D44" s="6">
        <f>'4-1м(бат)'!D44</f>
        <v>0</v>
      </c>
      <c r="E44" s="3" t="s">
        <v>10</v>
      </c>
      <c r="F44" s="6"/>
      <c r="G44" s="3" t="s">
        <v>10</v>
      </c>
      <c r="H44" s="5">
        <f>'4-1м(бат)'!H44</f>
        <v>0</v>
      </c>
      <c r="I44" s="5">
        <f>'4-1м(бат)'!I44</f>
        <v>0</v>
      </c>
      <c r="J44" s="86">
        <f>'бат#кв'!AV38</f>
        <v>0</v>
      </c>
      <c r="K44" s="86">
        <f>'бат#кв'!AW38</f>
        <v>0</v>
      </c>
      <c r="L44" s="67"/>
      <c r="N44" s="11" t="s">
        <v>47</v>
      </c>
      <c r="O44" s="4">
        <v>1320</v>
      </c>
      <c r="P44" s="4">
        <v>360</v>
      </c>
      <c r="Q44" s="6">
        <f>'4-1м(бат)'!O44</f>
        <v>0</v>
      </c>
      <c r="R44" s="3" t="s">
        <v>10</v>
      </c>
      <c r="S44" s="6"/>
      <c r="T44" s="3" t="s">
        <v>10</v>
      </c>
      <c r="U44" s="5">
        <f>'4-1м(бат)'!S44</f>
        <v>0</v>
      </c>
      <c r="V44" s="5">
        <f>'4-1м(бат)'!T44</f>
        <v>0</v>
      </c>
      <c r="W44" s="86">
        <f>'бат#кв'!R38</f>
        <v>0</v>
      </c>
      <c r="X44" s="86">
        <f>'бат#кв'!S38</f>
        <v>0</v>
      </c>
      <c r="Y44" s="67"/>
      <c r="AA44" s="11" t="s">
        <v>47</v>
      </c>
      <c r="AB44" s="4">
        <v>1320</v>
      </c>
      <c r="AC44" s="4">
        <v>360</v>
      </c>
      <c r="AD44" s="6">
        <f>'4-1м(бат)'!Z44</f>
        <v>0</v>
      </c>
      <c r="AE44" s="3" t="s">
        <v>10</v>
      </c>
      <c r="AF44" s="6"/>
      <c r="AG44" s="3" t="s">
        <v>10</v>
      </c>
      <c r="AH44" s="5">
        <f>'4-1м(бат)'!AD44</f>
        <v>0</v>
      </c>
      <c r="AI44" s="5">
        <f>'4-1м(бат)'!AE44</f>
        <v>0</v>
      </c>
      <c r="AJ44" s="86">
        <f>'бат#кв'!AP38</f>
        <v>0</v>
      </c>
      <c r="AK44" s="86">
        <f>'бат#кв'!AQ38</f>
        <v>0</v>
      </c>
      <c r="AL44" s="67"/>
      <c r="AN44" s="11" t="s">
        <v>47</v>
      </c>
      <c r="AO44" s="4">
        <v>1320</v>
      </c>
      <c r="AP44" s="4">
        <v>360</v>
      </c>
      <c r="AQ44" s="6">
        <f>'4-1м(бат)'!AK44</f>
        <v>0</v>
      </c>
      <c r="AR44" s="3" t="s">
        <v>10</v>
      </c>
      <c r="AS44" s="6"/>
      <c r="AT44" s="3" t="s">
        <v>10</v>
      </c>
      <c r="AU44" s="5">
        <f>'4-1м(бат)'!AO44</f>
        <v>0</v>
      </c>
      <c r="AV44" s="5">
        <f>'4-1м(бат)'!AP44</f>
        <v>0</v>
      </c>
      <c r="AW44" s="86">
        <f>'бат#кв'!AS38</f>
        <v>0</v>
      </c>
      <c r="AX44" s="86">
        <f>'бат#кв'!AT38</f>
        <v>0</v>
      </c>
      <c r="AY44" s="67"/>
    </row>
    <row r="45" spans="1:51" ht="13.5">
      <c r="A45" s="10" t="s">
        <v>48</v>
      </c>
      <c r="B45" s="4">
        <v>1340</v>
      </c>
      <c r="C45" s="4">
        <v>370</v>
      </c>
      <c r="D45" s="6">
        <f>'4-1м(бат)'!D45</f>
        <v>0</v>
      </c>
      <c r="E45" s="3" t="s">
        <v>10</v>
      </c>
      <c r="F45" s="6"/>
      <c r="G45" s="3" t="s">
        <v>10</v>
      </c>
      <c r="H45" s="5">
        <f>'4-1м(бат)'!H45</f>
        <v>0</v>
      </c>
      <c r="I45" s="5">
        <f>'4-1м(бат)'!I45</f>
        <v>0</v>
      </c>
      <c r="J45" s="86">
        <f>'бат#кв'!AV39</f>
        <v>0</v>
      </c>
      <c r="K45" s="86">
        <f>'бат#кв'!AW39</f>
        <v>0</v>
      </c>
      <c r="L45" s="67"/>
      <c r="N45" s="10" t="s">
        <v>48</v>
      </c>
      <c r="O45" s="4">
        <v>1340</v>
      </c>
      <c r="P45" s="4">
        <v>370</v>
      </c>
      <c r="Q45" s="6">
        <f>'4-1м(бат)'!O45</f>
        <v>0</v>
      </c>
      <c r="R45" s="3" t="s">
        <v>10</v>
      </c>
      <c r="S45" s="6"/>
      <c r="T45" s="3" t="s">
        <v>10</v>
      </c>
      <c r="U45" s="5">
        <f>'4-1м(бат)'!S45</f>
        <v>0</v>
      </c>
      <c r="V45" s="5">
        <f>'4-1м(бат)'!T45</f>
        <v>0</v>
      </c>
      <c r="W45" s="86">
        <f>'бат#кв'!R39</f>
        <v>0</v>
      </c>
      <c r="X45" s="86">
        <f>'бат#кв'!S39</f>
        <v>0</v>
      </c>
      <c r="Y45" s="67"/>
      <c r="AA45" s="10" t="s">
        <v>48</v>
      </c>
      <c r="AB45" s="4">
        <v>1340</v>
      </c>
      <c r="AC45" s="4">
        <v>370</v>
      </c>
      <c r="AD45" s="6">
        <f>'4-1м(бат)'!Z45</f>
        <v>0</v>
      </c>
      <c r="AE45" s="3" t="s">
        <v>10</v>
      </c>
      <c r="AF45" s="6"/>
      <c r="AG45" s="3" t="s">
        <v>10</v>
      </c>
      <c r="AH45" s="5">
        <f>'4-1м(бат)'!AD45</f>
        <v>0</v>
      </c>
      <c r="AI45" s="5">
        <f>'4-1м(бат)'!AE45</f>
        <v>0</v>
      </c>
      <c r="AJ45" s="86">
        <f>'бат#кв'!AP39</f>
        <v>0</v>
      </c>
      <c r="AK45" s="86">
        <f>'бат#кв'!AQ39</f>
        <v>0</v>
      </c>
      <c r="AL45" s="67"/>
      <c r="AN45" s="10" t="s">
        <v>48</v>
      </c>
      <c r="AO45" s="4">
        <v>1340</v>
      </c>
      <c r="AP45" s="4">
        <v>370</v>
      </c>
      <c r="AQ45" s="6">
        <f>'4-1м(бат)'!AK45</f>
        <v>0</v>
      </c>
      <c r="AR45" s="3" t="s">
        <v>10</v>
      </c>
      <c r="AS45" s="6"/>
      <c r="AT45" s="3" t="s">
        <v>10</v>
      </c>
      <c r="AU45" s="5">
        <f>'4-1м(бат)'!AO45</f>
        <v>0</v>
      </c>
      <c r="AV45" s="5">
        <f>'4-1м(бат)'!AP45</f>
        <v>0</v>
      </c>
      <c r="AW45" s="86">
        <f>'бат#кв'!AS39</f>
        <v>0</v>
      </c>
      <c r="AX45" s="86">
        <f>'бат#кв'!AT39</f>
        <v>0</v>
      </c>
      <c r="AY45" s="67"/>
    </row>
    <row r="46" spans="1:51" ht="13.5">
      <c r="A46" s="10" t="s">
        <v>49</v>
      </c>
      <c r="B46" s="4">
        <v>1341</v>
      </c>
      <c r="C46" s="4">
        <v>380</v>
      </c>
      <c r="D46" s="6">
        <f>'4-1м(бат)'!D46</f>
        <v>0</v>
      </c>
      <c r="E46" s="3" t="s">
        <v>10</v>
      </c>
      <c r="F46" s="6"/>
      <c r="G46" s="3" t="s">
        <v>10</v>
      </c>
      <c r="H46" s="5">
        <f>'4-1м(бат)'!H46</f>
        <v>0</v>
      </c>
      <c r="I46" s="5">
        <f>'4-1м(бат)'!I46</f>
        <v>0</v>
      </c>
      <c r="J46" s="86">
        <f>'бат#кв'!AV40</f>
        <v>0</v>
      </c>
      <c r="K46" s="86">
        <f>'бат#кв'!AW40</f>
        <v>0</v>
      </c>
      <c r="L46" s="67"/>
      <c r="N46" s="10" t="s">
        <v>49</v>
      </c>
      <c r="O46" s="4">
        <v>1341</v>
      </c>
      <c r="P46" s="4">
        <v>380</v>
      </c>
      <c r="Q46" s="6">
        <f>'4-1м(бат)'!O46</f>
        <v>0</v>
      </c>
      <c r="R46" s="3" t="s">
        <v>10</v>
      </c>
      <c r="S46" s="6"/>
      <c r="T46" s="3" t="s">
        <v>10</v>
      </c>
      <c r="U46" s="5">
        <f>'4-1м(бат)'!S46</f>
        <v>0</v>
      </c>
      <c r="V46" s="5">
        <f>'4-1м(бат)'!T46</f>
        <v>0</v>
      </c>
      <c r="W46" s="86">
        <f>'бат#кв'!R40</f>
        <v>0</v>
      </c>
      <c r="X46" s="86">
        <f>'бат#кв'!S40</f>
        <v>0</v>
      </c>
      <c r="Y46" s="67"/>
      <c r="AA46" s="10" t="s">
        <v>49</v>
      </c>
      <c r="AB46" s="4">
        <v>1341</v>
      </c>
      <c r="AC46" s="4">
        <v>380</v>
      </c>
      <c r="AD46" s="6">
        <f>'4-1м(бат)'!Z46</f>
        <v>0</v>
      </c>
      <c r="AE46" s="3" t="s">
        <v>10</v>
      </c>
      <c r="AF46" s="6"/>
      <c r="AG46" s="3" t="s">
        <v>10</v>
      </c>
      <c r="AH46" s="5">
        <f>'4-1м(бат)'!AD46</f>
        <v>0</v>
      </c>
      <c r="AI46" s="5">
        <f>'4-1м(бат)'!AE46</f>
        <v>0</v>
      </c>
      <c r="AJ46" s="86">
        <f>'бат#кв'!AP40</f>
        <v>0</v>
      </c>
      <c r="AK46" s="86">
        <f>'бат#кв'!AQ40</f>
        <v>0</v>
      </c>
      <c r="AL46" s="67"/>
      <c r="AN46" s="10" t="s">
        <v>49</v>
      </c>
      <c r="AO46" s="4">
        <v>1341</v>
      </c>
      <c r="AP46" s="4">
        <v>380</v>
      </c>
      <c r="AQ46" s="6">
        <f>'4-1м(бат)'!AK46</f>
        <v>0</v>
      </c>
      <c r="AR46" s="3" t="s">
        <v>10</v>
      </c>
      <c r="AS46" s="6"/>
      <c r="AT46" s="3" t="s">
        <v>10</v>
      </c>
      <c r="AU46" s="5">
        <f>'4-1м(бат)'!AO46</f>
        <v>0</v>
      </c>
      <c r="AV46" s="5">
        <f>'4-1м(бат)'!AP46</f>
        <v>0</v>
      </c>
      <c r="AW46" s="86">
        <f>'бат#кв'!AS40</f>
        <v>0</v>
      </c>
      <c r="AX46" s="86">
        <f>'бат#кв'!AT40</f>
        <v>0</v>
      </c>
      <c r="AY46" s="67"/>
    </row>
    <row r="47" spans="1:51" ht="13.5">
      <c r="A47" s="10" t="s">
        <v>50</v>
      </c>
      <c r="B47" s="4">
        <v>1342</v>
      </c>
      <c r="C47" s="4">
        <v>390</v>
      </c>
      <c r="D47" s="6">
        <f>'4-1м(бат)'!D47</f>
        <v>0</v>
      </c>
      <c r="E47" s="3" t="s">
        <v>10</v>
      </c>
      <c r="F47" s="6"/>
      <c r="G47" s="3" t="s">
        <v>10</v>
      </c>
      <c r="H47" s="5">
        <f>'4-1м(бат)'!H47</f>
        <v>0</v>
      </c>
      <c r="I47" s="5">
        <f>'4-1м(бат)'!I47</f>
        <v>0</v>
      </c>
      <c r="J47" s="86">
        <f>'бат#кв'!AV41</f>
        <v>0</v>
      </c>
      <c r="K47" s="86">
        <f>'бат#кв'!AW41</f>
        <v>0</v>
      </c>
      <c r="L47" s="67"/>
      <c r="N47" s="10" t="s">
        <v>50</v>
      </c>
      <c r="O47" s="4">
        <v>1342</v>
      </c>
      <c r="P47" s="4">
        <v>390</v>
      </c>
      <c r="Q47" s="6">
        <f>'4-1м(бат)'!O47</f>
        <v>0</v>
      </c>
      <c r="R47" s="3" t="s">
        <v>10</v>
      </c>
      <c r="S47" s="6"/>
      <c r="T47" s="3" t="s">
        <v>10</v>
      </c>
      <c r="U47" s="5">
        <f>'4-1м(бат)'!S47</f>
        <v>0</v>
      </c>
      <c r="V47" s="5">
        <f>'4-1м(бат)'!T47</f>
        <v>0</v>
      </c>
      <c r="W47" s="86">
        <f>'бат#кв'!R41</f>
        <v>0</v>
      </c>
      <c r="X47" s="86">
        <f>'бат#кв'!S41</f>
        <v>0</v>
      </c>
      <c r="Y47" s="67"/>
      <c r="AA47" s="10" t="s">
        <v>50</v>
      </c>
      <c r="AB47" s="4">
        <v>1342</v>
      </c>
      <c r="AC47" s="4">
        <v>390</v>
      </c>
      <c r="AD47" s="6">
        <f>'4-1м(бат)'!Z47</f>
        <v>0</v>
      </c>
      <c r="AE47" s="3" t="s">
        <v>10</v>
      </c>
      <c r="AF47" s="6"/>
      <c r="AG47" s="3" t="s">
        <v>10</v>
      </c>
      <c r="AH47" s="5">
        <f>'4-1м(бат)'!AD47</f>
        <v>0</v>
      </c>
      <c r="AI47" s="5">
        <f>'4-1м(бат)'!AE47</f>
        <v>0</v>
      </c>
      <c r="AJ47" s="86">
        <f>'бат#кв'!AP41</f>
        <v>0</v>
      </c>
      <c r="AK47" s="86">
        <f>'бат#кв'!AQ41</f>
        <v>0</v>
      </c>
      <c r="AL47" s="67"/>
      <c r="AN47" s="10" t="s">
        <v>50</v>
      </c>
      <c r="AO47" s="4">
        <v>1342</v>
      </c>
      <c r="AP47" s="4">
        <v>390</v>
      </c>
      <c r="AQ47" s="6">
        <f>'4-1м(бат)'!AK47</f>
        <v>0</v>
      </c>
      <c r="AR47" s="3" t="s">
        <v>10</v>
      </c>
      <c r="AS47" s="6"/>
      <c r="AT47" s="3" t="s">
        <v>10</v>
      </c>
      <c r="AU47" s="5">
        <f>'4-1м(бат)'!AO47</f>
        <v>0</v>
      </c>
      <c r="AV47" s="5">
        <f>'4-1м(бат)'!AP47</f>
        <v>0</v>
      </c>
      <c r="AW47" s="86">
        <f>'бат#кв'!AS41</f>
        <v>0</v>
      </c>
      <c r="AX47" s="86">
        <f>'бат#кв'!AT41</f>
        <v>0</v>
      </c>
      <c r="AY47" s="67"/>
    </row>
    <row r="48" spans="1:51" ht="13.5">
      <c r="A48" s="10" t="s">
        <v>51</v>
      </c>
      <c r="B48" s="4">
        <v>1343</v>
      </c>
      <c r="C48" s="4">
        <v>400</v>
      </c>
      <c r="D48" s="6">
        <f>'4-1м(бат)'!D48</f>
        <v>0</v>
      </c>
      <c r="E48" s="3" t="s">
        <v>10</v>
      </c>
      <c r="F48" s="6"/>
      <c r="G48" s="3" t="s">
        <v>10</v>
      </c>
      <c r="H48" s="5">
        <f>'4-1м(бат)'!H48</f>
        <v>0</v>
      </c>
      <c r="I48" s="5">
        <f>'4-1м(бат)'!I48</f>
        <v>0</v>
      </c>
      <c r="J48" s="86">
        <f>'бат#кв'!AV42</f>
        <v>0</v>
      </c>
      <c r="K48" s="86">
        <f>'бат#кв'!AW42</f>
        <v>0</v>
      </c>
      <c r="L48" s="67"/>
      <c r="N48" s="10" t="s">
        <v>51</v>
      </c>
      <c r="O48" s="4">
        <v>1343</v>
      </c>
      <c r="P48" s="4">
        <v>400</v>
      </c>
      <c r="Q48" s="6">
        <f>'4-1м(бат)'!O48</f>
        <v>0</v>
      </c>
      <c r="R48" s="3" t="s">
        <v>10</v>
      </c>
      <c r="S48" s="6"/>
      <c r="T48" s="3" t="s">
        <v>10</v>
      </c>
      <c r="U48" s="5">
        <f>'4-1м(бат)'!S48</f>
        <v>0</v>
      </c>
      <c r="V48" s="5">
        <f>'4-1м(бат)'!T48</f>
        <v>0</v>
      </c>
      <c r="W48" s="86">
        <f>'бат#кв'!R42</f>
        <v>0</v>
      </c>
      <c r="X48" s="86">
        <f>'бат#кв'!S42</f>
        <v>0</v>
      </c>
      <c r="Y48" s="67"/>
      <c r="AA48" s="10" t="s">
        <v>51</v>
      </c>
      <c r="AB48" s="4">
        <v>1343</v>
      </c>
      <c r="AC48" s="4">
        <v>400</v>
      </c>
      <c r="AD48" s="6">
        <f>'4-1м(бат)'!Z48</f>
        <v>0</v>
      </c>
      <c r="AE48" s="3" t="s">
        <v>10</v>
      </c>
      <c r="AF48" s="6"/>
      <c r="AG48" s="3" t="s">
        <v>10</v>
      </c>
      <c r="AH48" s="5">
        <f>'4-1м(бат)'!AD48</f>
        <v>0</v>
      </c>
      <c r="AI48" s="5">
        <f>'4-1м(бат)'!AE48</f>
        <v>0</v>
      </c>
      <c r="AJ48" s="86">
        <f>'бат#кв'!AP42</f>
        <v>0</v>
      </c>
      <c r="AK48" s="86">
        <f>'бат#кв'!AQ42</f>
        <v>0</v>
      </c>
      <c r="AL48" s="67"/>
      <c r="AN48" s="10" t="s">
        <v>51</v>
      </c>
      <c r="AO48" s="4">
        <v>1343</v>
      </c>
      <c r="AP48" s="4">
        <v>400</v>
      </c>
      <c r="AQ48" s="6">
        <f>'4-1м(бат)'!AK48</f>
        <v>0</v>
      </c>
      <c r="AR48" s="3" t="s">
        <v>10</v>
      </c>
      <c r="AS48" s="6"/>
      <c r="AT48" s="3" t="s">
        <v>10</v>
      </c>
      <c r="AU48" s="5">
        <f>'4-1м(бат)'!AO48</f>
        <v>0</v>
      </c>
      <c r="AV48" s="5">
        <f>'4-1м(бат)'!AP48</f>
        <v>0</v>
      </c>
      <c r="AW48" s="86">
        <f>'бат#кв'!AS42</f>
        <v>0</v>
      </c>
      <c r="AX48" s="86">
        <f>'бат#кв'!AT42</f>
        <v>0</v>
      </c>
      <c r="AY48" s="67"/>
    </row>
    <row r="49" spans="1:51" ht="13.5">
      <c r="A49" s="10" t="s">
        <v>52</v>
      </c>
      <c r="B49" s="4">
        <v>1344</v>
      </c>
      <c r="C49" s="4">
        <v>410</v>
      </c>
      <c r="D49" s="6">
        <f>'4-1м(бат)'!D49</f>
        <v>0</v>
      </c>
      <c r="E49" s="3" t="s">
        <v>10</v>
      </c>
      <c r="F49" s="6"/>
      <c r="G49" s="3" t="s">
        <v>10</v>
      </c>
      <c r="H49" s="5">
        <f>'4-1м(бат)'!H49</f>
        <v>0</v>
      </c>
      <c r="I49" s="5">
        <f>'4-1м(бат)'!I49</f>
        <v>0</v>
      </c>
      <c r="J49" s="86">
        <f>'бат#кв'!AV43</f>
        <v>0</v>
      </c>
      <c r="K49" s="86">
        <f>'бат#кв'!AW43</f>
        <v>0</v>
      </c>
      <c r="L49" s="67"/>
      <c r="N49" s="10" t="s">
        <v>52</v>
      </c>
      <c r="O49" s="4">
        <v>1344</v>
      </c>
      <c r="P49" s="4">
        <v>410</v>
      </c>
      <c r="Q49" s="6">
        <f>'4-1м(бат)'!O49</f>
        <v>0</v>
      </c>
      <c r="R49" s="3" t="s">
        <v>10</v>
      </c>
      <c r="S49" s="6"/>
      <c r="T49" s="3" t="s">
        <v>10</v>
      </c>
      <c r="U49" s="5">
        <f>'4-1м(бат)'!S49</f>
        <v>0</v>
      </c>
      <c r="V49" s="5">
        <f>'4-1м(бат)'!T49</f>
        <v>0</v>
      </c>
      <c r="W49" s="86">
        <f>'бат#кв'!R43</f>
        <v>0</v>
      </c>
      <c r="X49" s="86">
        <f>'бат#кв'!S43</f>
        <v>0</v>
      </c>
      <c r="Y49" s="67"/>
      <c r="AA49" s="10" t="s">
        <v>52</v>
      </c>
      <c r="AB49" s="4">
        <v>1344</v>
      </c>
      <c r="AC49" s="4">
        <v>410</v>
      </c>
      <c r="AD49" s="6">
        <f>'4-1м(бат)'!Z49</f>
        <v>0</v>
      </c>
      <c r="AE49" s="3" t="s">
        <v>10</v>
      </c>
      <c r="AF49" s="6"/>
      <c r="AG49" s="3" t="s">
        <v>10</v>
      </c>
      <c r="AH49" s="5">
        <f>'4-1м(бат)'!AD49</f>
        <v>0</v>
      </c>
      <c r="AI49" s="5">
        <f>'4-1м(бат)'!AE49</f>
        <v>0</v>
      </c>
      <c r="AJ49" s="86">
        <f>'бат#кв'!AP43</f>
        <v>0</v>
      </c>
      <c r="AK49" s="86">
        <f>'бат#кв'!AQ43</f>
        <v>0</v>
      </c>
      <c r="AL49" s="67"/>
      <c r="AN49" s="10" t="s">
        <v>52</v>
      </c>
      <c r="AO49" s="4">
        <v>1344</v>
      </c>
      <c r="AP49" s="4">
        <v>410</v>
      </c>
      <c r="AQ49" s="6">
        <f>'4-1м(бат)'!AK49</f>
        <v>0</v>
      </c>
      <c r="AR49" s="3" t="s">
        <v>10</v>
      </c>
      <c r="AS49" s="6"/>
      <c r="AT49" s="3" t="s">
        <v>10</v>
      </c>
      <c r="AU49" s="5">
        <f>'4-1м(бат)'!AO49</f>
        <v>0</v>
      </c>
      <c r="AV49" s="5">
        <f>'4-1м(бат)'!AP49</f>
        <v>0</v>
      </c>
      <c r="AW49" s="86">
        <f>'бат#кв'!AS43</f>
        <v>0</v>
      </c>
      <c r="AX49" s="86">
        <f>'бат#кв'!AT43</f>
        <v>0</v>
      </c>
      <c r="AY49" s="67"/>
    </row>
    <row r="50" spans="1:51" ht="13.5">
      <c r="A50" s="10" t="s">
        <v>53</v>
      </c>
      <c r="B50" s="4">
        <v>1350</v>
      </c>
      <c r="C50" s="4">
        <v>420</v>
      </c>
      <c r="D50" s="6">
        <f>'4-1м(бат)'!D50</f>
        <v>0</v>
      </c>
      <c r="E50" s="3" t="s">
        <v>10</v>
      </c>
      <c r="F50" s="6"/>
      <c r="G50" s="3" t="s">
        <v>10</v>
      </c>
      <c r="H50" s="5">
        <f>'4-1м(бат)'!H50</f>
        <v>0</v>
      </c>
      <c r="I50" s="5">
        <f>'4-1м(бат)'!I50</f>
        <v>0</v>
      </c>
      <c r="J50" s="86">
        <f>'бат#кв'!AV44</f>
        <v>0</v>
      </c>
      <c r="K50" s="86">
        <f>'бат#кв'!AW44</f>
        <v>0</v>
      </c>
      <c r="L50" s="67"/>
      <c r="N50" s="10" t="s">
        <v>53</v>
      </c>
      <c r="O50" s="4">
        <v>1350</v>
      </c>
      <c r="P50" s="4">
        <v>420</v>
      </c>
      <c r="Q50" s="6">
        <f>'4-1м(бат)'!O50</f>
        <v>0</v>
      </c>
      <c r="R50" s="3" t="s">
        <v>10</v>
      </c>
      <c r="S50" s="6"/>
      <c r="T50" s="3" t="s">
        <v>10</v>
      </c>
      <c r="U50" s="5">
        <f>'4-1м(бат)'!S50</f>
        <v>0</v>
      </c>
      <c r="V50" s="5">
        <f>'4-1м(бат)'!T50</f>
        <v>0</v>
      </c>
      <c r="W50" s="86">
        <f>'бат#кв'!R44</f>
        <v>0</v>
      </c>
      <c r="X50" s="86">
        <f>'бат#кв'!S44</f>
        <v>0</v>
      </c>
      <c r="Y50" s="67"/>
      <c r="AA50" s="10" t="s">
        <v>53</v>
      </c>
      <c r="AB50" s="4">
        <v>1350</v>
      </c>
      <c r="AC50" s="4">
        <v>420</v>
      </c>
      <c r="AD50" s="6">
        <f>'4-1м(бат)'!Z50</f>
        <v>0</v>
      </c>
      <c r="AE50" s="3" t="s">
        <v>10</v>
      </c>
      <c r="AF50" s="6"/>
      <c r="AG50" s="3" t="s">
        <v>10</v>
      </c>
      <c r="AH50" s="5">
        <f>'4-1м(бат)'!AD50</f>
        <v>0</v>
      </c>
      <c r="AI50" s="5">
        <f>'4-1м(бат)'!AE50</f>
        <v>0</v>
      </c>
      <c r="AJ50" s="86">
        <f>'бат#кв'!AP44</f>
        <v>0</v>
      </c>
      <c r="AK50" s="86">
        <f>'бат#кв'!AQ44</f>
        <v>0</v>
      </c>
      <c r="AL50" s="67"/>
      <c r="AN50" s="10" t="s">
        <v>53</v>
      </c>
      <c r="AO50" s="4">
        <v>1350</v>
      </c>
      <c r="AP50" s="4">
        <v>420</v>
      </c>
      <c r="AQ50" s="6">
        <f>'4-1м(бат)'!AK50</f>
        <v>0</v>
      </c>
      <c r="AR50" s="3" t="s">
        <v>10</v>
      </c>
      <c r="AS50" s="6"/>
      <c r="AT50" s="3" t="s">
        <v>10</v>
      </c>
      <c r="AU50" s="5">
        <f>'4-1м(бат)'!AO50</f>
        <v>0</v>
      </c>
      <c r="AV50" s="5">
        <f>'4-1м(бат)'!AP50</f>
        <v>0</v>
      </c>
      <c r="AW50" s="86">
        <f>'бат#кв'!AS44</f>
        <v>0</v>
      </c>
      <c r="AX50" s="86">
        <f>'бат#кв'!AT44</f>
        <v>0</v>
      </c>
      <c r="AY50" s="67"/>
    </row>
    <row r="51" spans="1:51" ht="13.5">
      <c r="A51" s="10" t="s">
        <v>54</v>
      </c>
      <c r="B51" s="7">
        <v>2000</v>
      </c>
      <c r="C51" s="7">
        <v>430</v>
      </c>
      <c r="D51" s="6">
        <f>'4-1м(бат)'!D51</f>
        <v>0</v>
      </c>
      <c r="E51" s="3" t="s">
        <v>10</v>
      </c>
      <c r="F51" s="43"/>
      <c r="G51" s="3" t="s">
        <v>10</v>
      </c>
      <c r="H51" s="5">
        <f>'4-1м(бат)'!H51</f>
        <v>0</v>
      </c>
      <c r="I51" s="5">
        <f>'4-1м(бат)'!I51</f>
        <v>0</v>
      </c>
      <c r="J51" s="86">
        <f>'бат#кв'!AV45</f>
        <v>0</v>
      </c>
      <c r="K51" s="86">
        <f>'бат#кв'!AW45</f>
        <v>0</v>
      </c>
      <c r="L51" s="67"/>
      <c r="N51" s="10" t="s">
        <v>54</v>
      </c>
      <c r="O51" s="7">
        <v>2000</v>
      </c>
      <c r="P51" s="7">
        <v>430</v>
      </c>
      <c r="Q51" s="6">
        <f>'4-1м(бат)'!O51</f>
        <v>0</v>
      </c>
      <c r="R51" s="3" t="s">
        <v>10</v>
      </c>
      <c r="S51" s="43"/>
      <c r="T51" s="3" t="s">
        <v>10</v>
      </c>
      <c r="U51" s="5">
        <f>'4-1м(бат)'!S51</f>
        <v>0</v>
      </c>
      <c r="V51" s="5">
        <f>'4-1м(бат)'!T51</f>
        <v>0</v>
      </c>
      <c r="W51" s="86">
        <f>'бат#кв'!R45</f>
        <v>0</v>
      </c>
      <c r="X51" s="86">
        <f>'бат#кв'!S45</f>
        <v>0</v>
      </c>
      <c r="Y51" s="67"/>
      <c r="AA51" s="10" t="s">
        <v>54</v>
      </c>
      <c r="AB51" s="7">
        <v>2000</v>
      </c>
      <c r="AC51" s="7">
        <v>430</v>
      </c>
      <c r="AD51" s="6">
        <f>'4-1м(бат)'!Z51</f>
        <v>0</v>
      </c>
      <c r="AE51" s="3" t="s">
        <v>10</v>
      </c>
      <c r="AF51" s="43"/>
      <c r="AG51" s="3" t="s">
        <v>10</v>
      </c>
      <c r="AH51" s="5">
        <f>'4-1м(бат)'!AD51</f>
        <v>0</v>
      </c>
      <c r="AI51" s="5">
        <f>'4-1м(бат)'!AE51</f>
        <v>0</v>
      </c>
      <c r="AJ51" s="86">
        <f>'бат#кв'!AP45</f>
        <v>0</v>
      </c>
      <c r="AK51" s="86">
        <f>'бат#кв'!AQ45</f>
        <v>0</v>
      </c>
      <c r="AL51" s="67"/>
      <c r="AN51" s="10" t="s">
        <v>54</v>
      </c>
      <c r="AO51" s="7">
        <v>2000</v>
      </c>
      <c r="AP51" s="7">
        <v>430</v>
      </c>
      <c r="AQ51" s="6">
        <f>'4-1м(бат)'!AK51</f>
        <v>0</v>
      </c>
      <c r="AR51" s="3" t="s">
        <v>10</v>
      </c>
      <c r="AS51" s="43"/>
      <c r="AT51" s="3" t="s">
        <v>10</v>
      </c>
      <c r="AU51" s="5">
        <f>'4-1м(бат)'!AO51</f>
        <v>0</v>
      </c>
      <c r="AV51" s="5">
        <f>'4-1м(бат)'!AP51</f>
        <v>0</v>
      </c>
      <c r="AW51" s="86">
        <f>'бат#кв'!AS45</f>
        <v>0</v>
      </c>
      <c r="AX51" s="86">
        <f>'бат#кв'!AT45</f>
        <v>0</v>
      </c>
      <c r="AY51" s="67"/>
    </row>
    <row r="52" spans="1:51" ht="13.5">
      <c r="A52" s="10" t="s">
        <v>55</v>
      </c>
      <c r="B52" s="4">
        <v>2100</v>
      </c>
      <c r="C52" s="4">
        <v>440</v>
      </c>
      <c r="D52" s="6">
        <f>'4-1м(бат)'!D52</f>
        <v>0</v>
      </c>
      <c r="E52" s="3" t="s">
        <v>10</v>
      </c>
      <c r="F52" s="6"/>
      <c r="G52" s="3" t="s">
        <v>10</v>
      </c>
      <c r="H52" s="5">
        <f>'4-1м(бат)'!H52</f>
        <v>0</v>
      </c>
      <c r="I52" s="5">
        <f>'4-1м(бат)'!I52</f>
        <v>0</v>
      </c>
      <c r="J52" s="86">
        <f>'бат#кв'!AV46</f>
        <v>0</v>
      </c>
      <c r="K52" s="86">
        <f>'бат#кв'!AW46</f>
        <v>0</v>
      </c>
      <c r="L52" s="67"/>
      <c r="N52" s="10" t="s">
        <v>55</v>
      </c>
      <c r="O52" s="4">
        <v>2100</v>
      </c>
      <c r="P52" s="4">
        <v>440</v>
      </c>
      <c r="Q52" s="6">
        <f>'4-1м(бат)'!O52</f>
        <v>0</v>
      </c>
      <c r="R52" s="3" t="s">
        <v>10</v>
      </c>
      <c r="S52" s="6"/>
      <c r="T52" s="3" t="s">
        <v>10</v>
      </c>
      <c r="U52" s="5">
        <f>'4-1м(бат)'!S52</f>
        <v>0</v>
      </c>
      <c r="V52" s="5">
        <f>'4-1м(бат)'!T52</f>
        <v>0</v>
      </c>
      <c r="W52" s="86">
        <f>'бат#кв'!R46</f>
        <v>0</v>
      </c>
      <c r="X52" s="86">
        <f>'бат#кв'!S46</f>
        <v>0</v>
      </c>
      <c r="Y52" s="67"/>
      <c r="AA52" s="10" t="s">
        <v>55</v>
      </c>
      <c r="AB52" s="4">
        <v>2100</v>
      </c>
      <c r="AC52" s="4">
        <v>440</v>
      </c>
      <c r="AD52" s="6">
        <f>'4-1м(бат)'!Z52</f>
        <v>0</v>
      </c>
      <c r="AE52" s="3" t="s">
        <v>10</v>
      </c>
      <c r="AF52" s="6"/>
      <c r="AG52" s="3" t="s">
        <v>10</v>
      </c>
      <c r="AH52" s="5">
        <f>'4-1м(бат)'!AD52</f>
        <v>0</v>
      </c>
      <c r="AI52" s="5">
        <f>'4-1м(бат)'!AE52</f>
        <v>0</v>
      </c>
      <c r="AJ52" s="86">
        <f>'бат#кв'!AP46</f>
        <v>0</v>
      </c>
      <c r="AK52" s="86">
        <f>'бат#кв'!AQ46</f>
        <v>0</v>
      </c>
      <c r="AL52" s="67"/>
      <c r="AN52" s="10" t="s">
        <v>55</v>
      </c>
      <c r="AO52" s="4">
        <v>2100</v>
      </c>
      <c r="AP52" s="4">
        <v>440</v>
      </c>
      <c r="AQ52" s="6">
        <f>'4-1м(бат)'!AK52</f>
        <v>0</v>
      </c>
      <c r="AR52" s="3" t="s">
        <v>10</v>
      </c>
      <c r="AS52" s="6"/>
      <c r="AT52" s="3" t="s">
        <v>10</v>
      </c>
      <c r="AU52" s="5">
        <f>'4-1м(бат)'!AO52</f>
        <v>0</v>
      </c>
      <c r="AV52" s="5">
        <f>'4-1м(бат)'!AP52</f>
        <v>0</v>
      </c>
      <c r="AW52" s="86">
        <f>'бат#кв'!AS46</f>
        <v>0</v>
      </c>
      <c r="AX52" s="86">
        <f>'бат#кв'!AT46</f>
        <v>0</v>
      </c>
      <c r="AY52" s="67"/>
    </row>
    <row r="53" spans="1:51" ht="25.5">
      <c r="A53" s="11" t="s">
        <v>56</v>
      </c>
      <c r="B53" s="4">
        <v>2110</v>
      </c>
      <c r="C53" s="4">
        <v>450</v>
      </c>
      <c r="D53" s="6">
        <f>'4-1м(бат)'!D53</f>
        <v>0</v>
      </c>
      <c r="E53" s="3" t="s">
        <v>10</v>
      </c>
      <c r="F53" s="6"/>
      <c r="G53" s="3" t="s">
        <v>10</v>
      </c>
      <c r="H53" s="5">
        <f>'4-1м(бат)'!H53</f>
        <v>0</v>
      </c>
      <c r="I53" s="5">
        <f>'4-1м(бат)'!I53</f>
        <v>0</v>
      </c>
      <c r="J53" s="86">
        <f>'бат#кв'!AV47</f>
        <v>0</v>
      </c>
      <c r="K53" s="86">
        <f>'бат#кв'!AW47</f>
        <v>0</v>
      </c>
      <c r="L53" s="67"/>
      <c r="N53" s="11" t="s">
        <v>56</v>
      </c>
      <c r="O53" s="4">
        <v>2110</v>
      </c>
      <c r="P53" s="4">
        <v>450</v>
      </c>
      <c r="Q53" s="6">
        <f>'4-1м(бат)'!O53</f>
        <v>0</v>
      </c>
      <c r="R53" s="3" t="s">
        <v>10</v>
      </c>
      <c r="S53" s="6"/>
      <c r="T53" s="3" t="s">
        <v>10</v>
      </c>
      <c r="U53" s="5">
        <f>'4-1м(бат)'!S53</f>
        <v>0</v>
      </c>
      <c r="V53" s="5">
        <f>'4-1м(бат)'!T53</f>
        <v>0</v>
      </c>
      <c r="W53" s="86">
        <f>'бат#кв'!R47</f>
        <v>0</v>
      </c>
      <c r="X53" s="86">
        <f>'бат#кв'!S47</f>
        <v>0</v>
      </c>
      <c r="Y53" s="67"/>
      <c r="AA53" s="11" t="s">
        <v>56</v>
      </c>
      <c r="AB53" s="4">
        <v>2110</v>
      </c>
      <c r="AC53" s="4">
        <v>450</v>
      </c>
      <c r="AD53" s="6">
        <f>'4-1м(бат)'!Z53</f>
        <v>0</v>
      </c>
      <c r="AE53" s="3" t="s">
        <v>10</v>
      </c>
      <c r="AF53" s="6"/>
      <c r="AG53" s="3" t="s">
        <v>10</v>
      </c>
      <c r="AH53" s="5">
        <f>'4-1м(бат)'!AD53</f>
        <v>0</v>
      </c>
      <c r="AI53" s="5">
        <f>'4-1м(бат)'!AE53</f>
        <v>0</v>
      </c>
      <c r="AJ53" s="86">
        <f>'бат#кв'!AP47</f>
        <v>0</v>
      </c>
      <c r="AK53" s="86">
        <f>'бат#кв'!AQ47</f>
        <v>0</v>
      </c>
      <c r="AL53" s="67"/>
      <c r="AN53" s="11" t="s">
        <v>56</v>
      </c>
      <c r="AO53" s="4">
        <v>2110</v>
      </c>
      <c r="AP53" s="4">
        <v>450</v>
      </c>
      <c r="AQ53" s="6">
        <f>'4-1м(бат)'!AK53</f>
        <v>0</v>
      </c>
      <c r="AR53" s="3" t="s">
        <v>10</v>
      </c>
      <c r="AS53" s="6"/>
      <c r="AT53" s="3" t="s">
        <v>10</v>
      </c>
      <c r="AU53" s="5">
        <f>'4-1м(бат)'!AO53</f>
        <v>0</v>
      </c>
      <c r="AV53" s="5">
        <f>'4-1м(бат)'!AP53</f>
        <v>0</v>
      </c>
      <c r="AW53" s="86">
        <f>'бат#кв'!AS47</f>
        <v>0</v>
      </c>
      <c r="AX53" s="86">
        <f>'бат#кв'!AT47</f>
        <v>0</v>
      </c>
      <c r="AY53" s="67"/>
    </row>
    <row r="54" spans="1:51" ht="13.5">
      <c r="A54" s="10" t="s">
        <v>57</v>
      </c>
      <c r="B54" s="4">
        <v>2130</v>
      </c>
      <c r="C54" s="4">
        <v>520</v>
      </c>
      <c r="D54" s="6">
        <f>'4-1м(бат)'!D54</f>
        <v>0</v>
      </c>
      <c r="E54" s="3" t="s">
        <v>10</v>
      </c>
      <c r="F54" s="6"/>
      <c r="G54" s="3" t="s">
        <v>10</v>
      </c>
      <c r="H54" s="5">
        <f>'4-1м(бат)'!H54</f>
        <v>0</v>
      </c>
      <c r="I54" s="5">
        <f>'4-1м(бат)'!I54</f>
        <v>0</v>
      </c>
      <c r="J54" s="86">
        <f>'бат#кв'!AV48</f>
        <v>0</v>
      </c>
      <c r="K54" s="86">
        <f>'бат#кв'!AW48</f>
        <v>0</v>
      </c>
      <c r="L54" s="67"/>
      <c r="N54" s="10" t="s">
        <v>57</v>
      </c>
      <c r="O54" s="4">
        <v>2130</v>
      </c>
      <c r="P54" s="4">
        <v>520</v>
      </c>
      <c r="Q54" s="6">
        <f>'4-1м(бат)'!O54</f>
        <v>0</v>
      </c>
      <c r="R54" s="3" t="s">
        <v>10</v>
      </c>
      <c r="S54" s="6"/>
      <c r="T54" s="3" t="s">
        <v>10</v>
      </c>
      <c r="U54" s="5">
        <f>'4-1м(бат)'!S54</f>
        <v>0</v>
      </c>
      <c r="V54" s="5">
        <f>'4-1м(бат)'!T54</f>
        <v>0</v>
      </c>
      <c r="W54" s="86">
        <f>'бат#кв'!R48</f>
        <v>0</v>
      </c>
      <c r="X54" s="86">
        <f>'бат#кв'!S48</f>
        <v>0</v>
      </c>
      <c r="Y54" s="67"/>
      <c r="AA54" s="10" t="s">
        <v>57</v>
      </c>
      <c r="AB54" s="4">
        <v>2130</v>
      </c>
      <c r="AC54" s="4">
        <v>520</v>
      </c>
      <c r="AD54" s="6">
        <f>'4-1м(бат)'!Z54</f>
        <v>0</v>
      </c>
      <c r="AE54" s="3" t="s">
        <v>10</v>
      </c>
      <c r="AF54" s="6"/>
      <c r="AG54" s="3" t="s">
        <v>10</v>
      </c>
      <c r="AH54" s="5">
        <f>'4-1м(бат)'!AD54</f>
        <v>0</v>
      </c>
      <c r="AI54" s="5">
        <f>'4-1м(бат)'!AE54</f>
        <v>0</v>
      </c>
      <c r="AJ54" s="86">
        <f>'бат#кв'!AP48</f>
        <v>0</v>
      </c>
      <c r="AK54" s="86">
        <f>'бат#кв'!AQ48</f>
        <v>0</v>
      </c>
      <c r="AL54" s="67"/>
      <c r="AN54" s="10" t="s">
        <v>57</v>
      </c>
      <c r="AO54" s="4">
        <v>2130</v>
      </c>
      <c r="AP54" s="4">
        <v>520</v>
      </c>
      <c r="AQ54" s="6">
        <f>'4-1м(бат)'!AK54</f>
        <v>0</v>
      </c>
      <c r="AR54" s="3" t="s">
        <v>10</v>
      </c>
      <c r="AS54" s="6"/>
      <c r="AT54" s="3" t="s">
        <v>10</v>
      </c>
      <c r="AU54" s="5">
        <f>'4-1м(бат)'!AO54</f>
        <v>0</v>
      </c>
      <c r="AV54" s="5">
        <f>'4-1м(бат)'!AP54</f>
        <v>0</v>
      </c>
      <c r="AW54" s="86">
        <f>'бат#кв'!AS48</f>
        <v>0</v>
      </c>
      <c r="AX54" s="86">
        <f>'бат#кв'!AT48</f>
        <v>0</v>
      </c>
      <c r="AY54" s="67"/>
    </row>
    <row r="55" spans="1:51" ht="13.5">
      <c r="A55" s="10" t="s">
        <v>58</v>
      </c>
      <c r="B55" s="4">
        <v>2131</v>
      </c>
      <c r="C55" s="4">
        <v>530</v>
      </c>
      <c r="D55" s="6">
        <f>'4-1м(бат)'!D55</f>
        <v>0</v>
      </c>
      <c r="E55" s="3" t="s">
        <v>10</v>
      </c>
      <c r="F55" s="6"/>
      <c r="G55" s="3" t="s">
        <v>10</v>
      </c>
      <c r="H55" s="5">
        <f>'4-1м(бат)'!H55</f>
        <v>0</v>
      </c>
      <c r="I55" s="5">
        <f>'4-1м(бат)'!I55</f>
        <v>0</v>
      </c>
      <c r="J55" s="86">
        <f>'бат#кв'!AV49</f>
        <v>0</v>
      </c>
      <c r="K55" s="86">
        <f>'бат#кв'!AW49</f>
        <v>0</v>
      </c>
      <c r="L55" s="67"/>
      <c r="N55" s="10" t="s">
        <v>58</v>
      </c>
      <c r="O55" s="4">
        <v>2131</v>
      </c>
      <c r="P55" s="4">
        <v>530</v>
      </c>
      <c r="Q55" s="6">
        <f>'4-1м(бат)'!O55</f>
        <v>0</v>
      </c>
      <c r="R55" s="3" t="s">
        <v>10</v>
      </c>
      <c r="S55" s="6"/>
      <c r="T55" s="3" t="s">
        <v>10</v>
      </c>
      <c r="U55" s="5">
        <f>'4-1м(бат)'!S55</f>
        <v>0</v>
      </c>
      <c r="V55" s="5">
        <f>'4-1м(бат)'!T55</f>
        <v>0</v>
      </c>
      <c r="W55" s="86">
        <f>'бат#кв'!R49</f>
        <v>0</v>
      </c>
      <c r="X55" s="86">
        <f>'бат#кв'!S49</f>
        <v>0</v>
      </c>
      <c r="Y55" s="67"/>
      <c r="AA55" s="10" t="s">
        <v>58</v>
      </c>
      <c r="AB55" s="4">
        <v>2131</v>
      </c>
      <c r="AC55" s="4">
        <v>530</v>
      </c>
      <c r="AD55" s="6">
        <f>'4-1м(бат)'!Z55</f>
        <v>0</v>
      </c>
      <c r="AE55" s="3" t="s">
        <v>10</v>
      </c>
      <c r="AF55" s="6"/>
      <c r="AG55" s="3" t="s">
        <v>10</v>
      </c>
      <c r="AH55" s="5">
        <f>'4-1м(бат)'!AD55</f>
        <v>0</v>
      </c>
      <c r="AI55" s="5">
        <f>'4-1м(бат)'!AE55</f>
        <v>0</v>
      </c>
      <c r="AJ55" s="86">
        <f>'бат#кв'!AP49</f>
        <v>0</v>
      </c>
      <c r="AK55" s="86">
        <f>'бат#кв'!AQ49</f>
        <v>0</v>
      </c>
      <c r="AL55" s="67"/>
      <c r="AN55" s="10" t="s">
        <v>58</v>
      </c>
      <c r="AO55" s="4">
        <v>2131</v>
      </c>
      <c r="AP55" s="4">
        <v>530</v>
      </c>
      <c r="AQ55" s="6">
        <f>'4-1м(бат)'!AK55</f>
        <v>0</v>
      </c>
      <c r="AR55" s="3" t="s">
        <v>10</v>
      </c>
      <c r="AS55" s="6"/>
      <c r="AT55" s="3" t="s">
        <v>10</v>
      </c>
      <c r="AU55" s="5">
        <f>'4-1м(бат)'!AO55</f>
        <v>0</v>
      </c>
      <c r="AV55" s="5">
        <f>'4-1м(бат)'!AP55</f>
        <v>0</v>
      </c>
      <c r="AW55" s="86">
        <f>'бат#кв'!AS49</f>
        <v>0</v>
      </c>
      <c r="AX55" s="86">
        <f>'бат#кв'!AT49</f>
        <v>0</v>
      </c>
      <c r="AY55" s="67"/>
    </row>
    <row r="56" spans="1:51" ht="25.5">
      <c r="A56" s="11" t="s">
        <v>59</v>
      </c>
      <c r="B56" s="4">
        <v>2133</v>
      </c>
      <c r="C56" s="4">
        <v>550</v>
      </c>
      <c r="D56" s="6">
        <f>'4-1м(бат)'!D56</f>
        <v>0</v>
      </c>
      <c r="E56" s="3" t="s">
        <v>10</v>
      </c>
      <c r="F56" s="6"/>
      <c r="G56" s="3" t="s">
        <v>10</v>
      </c>
      <c r="H56" s="5">
        <f>'4-1м(бат)'!H56</f>
        <v>0</v>
      </c>
      <c r="I56" s="5">
        <f>'4-1м(бат)'!I56</f>
        <v>0</v>
      </c>
      <c r="J56" s="86">
        <f>'бат#кв'!AV50</f>
        <v>0</v>
      </c>
      <c r="K56" s="86">
        <f>'бат#кв'!AW50</f>
        <v>0</v>
      </c>
      <c r="L56" s="67"/>
      <c r="N56" s="11" t="s">
        <v>59</v>
      </c>
      <c r="O56" s="4">
        <v>2133</v>
      </c>
      <c r="P56" s="4">
        <v>550</v>
      </c>
      <c r="Q56" s="6">
        <f>'4-1м(бат)'!O56</f>
        <v>0</v>
      </c>
      <c r="R56" s="3" t="s">
        <v>10</v>
      </c>
      <c r="S56" s="6"/>
      <c r="T56" s="3" t="s">
        <v>10</v>
      </c>
      <c r="U56" s="5">
        <f>'4-1м(бат)'!S56</f>
        <v>0</v>
      </c>
      <c r="V56" s="5">
        <f>'4-1м(бат)'!T56</f>
        <v>0</v>
      </c>
      <c r="W56" s="86">
        <f>'бат#кв'!R50</f>
        <v>0</v>
      </c>
      <c r="X56" s="86">
        <f>'бат#кв'!S50</f>
        <v>0</v>
      </c>
      <c r="Y56" s="67"/>
      <c r="AA56" s="11" t="s">
        <v>59</v>
      </c>
      <c r="AB56" s="4">
        <v>2133</v>
      </c>
      <c r="AC56" s="4">
        <v>550</v>
      </c>
      <c r="AD56" s="6">
        <f>'4-1м(бат)'!Z56</f>
        <v>0</v>
      </c>
      <c r="AE56" s="3" t="s">
        <v>10</v>
      </c>
      <c r="AF56" s="6"/>
      <c r="AG56" s="3" t="s">
        <v>10</v>
      </c>
      <c r="AH56" s="5">
        <f>'4-1м(бат)'!AD56</f>
        <v>0</v>
      </c>
      <c r="AI56" s="5">
        <f>'4-1м(бат)'!AE56</f>
        <v>0</v>
      </c>
      <c r="AJ56" s="86">
        <f>'бат#кв'!AP50</f>
        <v>0</v>
      </c>
      <c r="AK56" s="86">
        <f>'бат#кв'!AQ50</f>
        <v>0</v>
      </c>
      <c r="AL56" s="67"/>
      <c r="AN56" s="11" t="s">
        <v>59</v>
      </c>
      <c r="AO56" s="4">
        <v>2133</v>
      </c>
      <c r="AP56" s="4">
        <v>550</v>
      </c>
      <c r="AQ56" s="6">
        <f>'4-1м(бат)'!AK56</f>
        <v>0</v>
      </c>
      <c r="AR56" s="3" t="s">
        <v>10</v>
      </c>
      <c r="AS56" s="6"/>
      <c r="AT56" s="3" t="s">
        <v>10</v>
      </c>
      <c r="AU56" s="5">
        <f>'4-1м(бат)'!AO56</f>
        <v>0</v>
      </c>
      <c r="AV56" s="5">
        <f>'4-1м(бат)'!AP56</f>
        <v>0</v>
      </c>
      <c r="AW56" s="86">
        <f>'бат#кв'!AS50</f>
        <v>0</v>
      </c>
      <c r="AX56" s="86">
        <f>'бат#кв'!AT50</f>
        <v>0</v>
      </c>
      <c r="AY56" s="67"/>
    </row>
    <row r="57" spans="1:51" ht="13.5">
      <c r="A57" s="10" t="s">
        <v>60</v>
      </c>
      <c r="B57" s="4">
        <v>2200</v>
      </c>
      <c r="C57" s="4">
        <v>590</v>
      </c>
      <c r="D57" s="6">
        <f>'4-1м(бат)'!D57</f>
        <v>0</v>
      </c>
      <c r="E57" s="3" t="s">
        <v>10</v>
      </c>
      <c r="F57" s="6"/>
      <c r="G57" s="3" t="s">
        <v>10</v>
      </c>
      <c r="H57" s="5">
        <f>'4-1м(бат)'!H57</f>
        <v>0</v>
      </c>
      <c r="I57" s="5">
        <f>'4-1м(бат)'!I57</f>
        <v>0</v>
      </c>
      <c r="J57" s="86">
        <f>'бат#кв'!AV51</f>
        <v>0</v>
      </c>
      <c r="K57" s="86">
        <f>'бат#кв'!AW51</f>
        <v>0</v>
      </c>
      <c r="L57" s="67"/>
      <c r="N57" s="10" t="s">
        <v>60</v>
      </c>
      <c r="O57" s="4">
        <v>2200</v>
      </c>
      <c r="P57" s="4">
        <v>590</v>
      </c>
      <c r="Q57" s="6">
        <f>'4-1м(бат)'!O57</f>
        <v>0</v>
      </c>
      <c r="R57" s="3" t="s">
        <v>10</v>
      </c>
      <c r="S57" s="6"/>
      <c r="T57" s="3" t="s">
        <v>10</v>
      </c>
      <c r="U57" s="5">
        <f>'4-1м(бат)'!S57</f>
        <v>0</v>
      </c>
      <c r="V57" s="5">
        <f>'4-1м(бат)'!T57</f>
        <v>0</v>
      </c>
      <c r="W57" s="86">
        <f>'бат#кв'!R51</f>
        <v>0</v>
      </c>
      <c r="X57" s="86">
        <f>'бат#кв'!S51</f>
        <v>0</v>
      </c>
      <c r="Y57" s="67"/>
      <c r="AA57" s="10" t="s">
        <v>60</v>
      </c>
      <c r="AB57" s="4">
        <v>2200</v>
      </c>
      <c r="AC57" s="4">
        <v>590</v>
      </c>
      <c r="AD57" s="6">
        <f>'4-1м(бат)'!Z57</f>
        <v>0</v>
      </c>
      <c r="AE57" s="3" t="s">
        <v>10</v>
      </c>
      <c r="AF57" s="6"/>
      <c r="AG57" s="3" t="s">
        <v>10</v>
      </c>
      <c r="AH57" s="5">
        <f>'4-1м(бат)'!AD57</f>
        <v>0</v>
      </c>
      <c r="AI57" s="5">
        <f>'4-1м(бат)'!AE57</f>
        <v>0</v>
      </c>
      <c r="AJ57" s="86">
        <f>'бат#кв'!AP51</f>
        <v>0</v>
      </c>
      <c r="AK57" s="86">
        <f>'бат#кв'!AQ51</f>
        <v>0</v>
      </c>
      <c r="AL57" s="67"/>
      <c r="AN57" s="10" t="s">
        <v>60</v>
      </c>
      <c r="AO57" s="4">
        <v>2200</v>
      </c>
      <c r="AP57" s="4">
        <v>590</v>
      </c>
      <c r="AQ57" s="6">
        <f>'4-1м(бат)'!AK57</f>
        <v>0</v>
      </c>
      <c r="AR57" s="3" t="s">
        <v>10</v>
      </c>
      <c r="AS57" s="6"/>
      <c r="AT57" s="3" t="s">
        <v>10</v>
      </c>
      <c r="AU57" s="5">
        <f>'4-1м(бат)'!AO57</f>
        <v>0</v>
      </c>
      <c r="AV57" s="5">
        <f>'4-1м(бат)'!AP57</f>
        <v>0</v>
      </c>
      <c r="AW57" s="86">
        <f>'бат#кв'!AS51</f>
        <v>0</v>
      </c>
      <c r="AX57" s="86">
        <f>'бат#кв'!AT51</f>
        <v>0</v>
      </c>
      <c r="AY57" s="67"/>
    </row>
    <row r="58" spans="1:51" ht="13.5">
      <c r="A58" s="10" t="s">
        <v>61</v>
      </c>
      <c r="B58" s="4">
        <v>2300</v>
      </c>
      <c r="C58" s="4">
        <v>600</v>
      </c>
      <c r="D58" s="6">
        <f>'4-1м(бат)'!D58</f>
        <v>0</v>
      </c>
      <c r="E58" s="4" t="s">
        <v>10</v>
      </c>
      <c r="F58" s="6"/>
      <c r="G58" s="3" t="s">
        <v>10</v>
      </c>
      <c r="H58" s="5">
        <f>'4-1м(бат)'!H58</f>
        <v>0</v>
      </c>
      <c r="I58" s="5">
        <f>'4-1м(бат)'!I58</f>
        <v>0</v>
      </c>
      <c r="J58" s="86">
        <f>'бат#кв'!AV52</f>
        <v>0</v>
      </c>
      <c r="K58" s="86">
        <f>'бат#кв'!AW52</f>
        <v>0</v>
      </c>
      <c r="L58" s="67"/>
      <c r="N58" s="10" t="s">
        <v>61</v>
      </c>
      <c r="O58" s="4">
        <v>2300</v>
      </c>
      <c r="P58" s="4">
        <v>600</v>
      </c>
      <c r="Q58" s="6">
        <f>'4-1м(бат)'!O58</f>
        <v>0</v>
      </c>
      <c r="R58" s="4" t="s">
        <v>10</v>
      </c>
      <c r="S58" s="6"/>
      <c r="T58" s="3" t="s">
        <v>10</v>
      </c>
      <c r="U58" s="5">
        <f>'4-1м(бат)'!S58</f>
        <v>0</v>
      </c>
      <c r="V58" s="5">
        <f>'4-1м(бат)'!T58</f>
        <v>0</v>
      </c>
      <c r="W58" s="86">
        <f>'бат#кв'!R52</f>
        <v>0</v>
      </c>
      <c r="X58" s="86">
        <f>'бат#кв'!S52</f>
        <v>0</v>
      </c>
      <c r="Y58" s="67"/>
      <c r="AA58" s="10" t="s">
        <v>61</v>
      </c>
      <c r="AB58" s="4">
        <v>2300</v>
      </c>
      <c r="AC58" s="4">
        <v>600</v>
      </c>
      <c r="AD58" s="6">
        <f>'4-1м(бат)'!Z58</f>
        <v>0</v>
      </c>
      <c r="AE58" s="4" t="s">
        <v>10</v>
      </c>
      <c r="AF58" s="6"/>
      <c r="AG58" s="3" t="s">
        <v>10</v>
      </c>
      <c r="AH58" s="5">
        <f>'4-1м(бат)'!AD58</f>
        <v>0</v>
      </c>
      <c r="AI58" s="5">
        <f>'4-1м(бат)'!AE58</f>
        <v>0</v>
      </c>
      <c r="AJ58" s="86">
        <f>'бат#кв'!AP52</f>
        <v>0</v>
      </c>
      <c r="AK58" s="86">
        <f>'бат#кв'!AQ52</f>
        <v>0</v>
      </c>
      <c r="AL58" s="67"/>
      <c r="AN58" s="10" t="s">
        <v>61</v>
      </c>
      <c r="AO58" s="4">
        <v>2300</v>
      </c>
      <c r="AP58" s="4">
        <v>600</v>
      </c>
      <c r="AQ58" s="6">
        <f>'4-1м(бат)'!AK58</f>
        <v>0</v>
      </c>
      <c r="AR58" s="4" t="s">
        <v>10</v>
      </c>
      <c r="AS58" s="6"/>
      <c r="AT58" s="3" t="s">
        <v>10</v>
      </c>
      <c r="AU58" s="5">
        <f>'4-1м(бат)'!AO58</f>
        <v>0</v>
      </c>
      <c r="AV58" s="5">
        <f>'4-1м(бат)'!AP58</f>
        <v>0</v>
      </c>
      <c r="AW58" s="86">
        <f>'бат#кв'!AS52</f>
        <v>0</v>
      </c>
      <c r="AX58" s="86">
        <f>'бат#кв'!AT52</f>
        <v>0</v>
      </c>
      <c r="AY58" s="67"/>
    </row>
    <row r="59" spans="1:51" ht="14.25" thickBot="1">
      <c r="A59" s="20" t="s">
        <v>62</v>
      </c>
      <c r="B59" s="21">
        <v>2400</v>
      </c>
      <c r="C59" s="21">
        <v>610</v>
      </c>
      <c r="D59" s="22">
        <f>'4-1м(бат)'!D59</f>
        <v>0</v>
      </c>
      <c r="E59" s="23" t="s">
        <v>10</v>
      </c>
      <c r="F59" s="22"/>
      <c r="G59" s="23" t="s">
        <v>10</v>
      </c>
      <c r="H59" s="44">
        <f>'4-1м(бат)'!H59</f>
        <v>0</v>
      </c>
      <c r="I59" s="44">
        <f>'4-1м(бат)'!I59</f>
        <v>0</v>
      </c>
      <c r="J59" s="87">
        <f>'бат#кв'!AV53</f>
        <v>0</v>
      </c>
      <c r="K59" s="87">
        <f>'бат#кв'!AW53</f>
        <v>0</v>
      </c>
      <c r="L59" s="68"/>
      <c r="N59" s="20" t="s">
        <v>62</v>
      </c>
      <c r="O59" s="21">
        <v>2400</v>
      </c>
      <c r="P59" s="21">
        <v>610</v>
      </c>
      <c r="Q59" s="22">
        <f>'4-1м(бат)'!O59</f>
        <v>0</v>
      </c>
      <c r="R59" s="23" t="s">
        <v>10</v>
      </c>
      <c r="S59" s="22"/>
      <c r="T59" s="23" t="s">
        <v>10</v>
      </c>
      <c r="U59" s="44">
        <f>'4-1м(бат)'!S59</f>
        <v>0</v>
      </c>
      <c r="V59" s="44">
        <f>'4-1м(бат)'!T59</f>
        <v>0</v>
      </c>
      <c r="W59" s="87">
        <f>'бат#кв'!R53</f>
        <v>0</v>
      </c>
      <c r="X59" s="87">
        <f>'бат#кв'!S53</f>
        <v>0</v>
      </c>
      <c r="Y59" s="68"/>
      <c r="AA59" s="20" t="s">
        <v>62</v>
      </c>
      <c r="AB59" s="21">
        <v>2400</v>
      </c>
      <c r="AC59" s="21">
        <v>610</v>
      </c>
      <c r="AD59" s="22">
        <f>'4-1м(бат)'!Z59</f>
        <v>0</v>
      </c>
      <c r="AE59" s="23" t="s">
        <v>10</v>
      </c>
      <c r="AF59" s="22"/>
      <c r="AG59" s="23" t="s">
        <v>10</v>
      </c>
      <c r="AH59" s="44">
        <f>'4-1м(бат)'!AD59</f>
        <v>0</v>
      </c>
      <c r="AI59" s="44">
        <f>'4-1м(бат)'!AE59</f>
        <v>0</v>
      </c>
      <c r="AJ59" s="87">
        <f>'бат#кв'!AP53</f>
        <v>0</v>
      </c>
      <c r="AK59" s="87">
        <f>'бат#кв'!AQ53</f>
        <v>0</v>
      </c>
      <c r="AL59" s="68"/>
      <c r="AN59" s="20" t="s">
        <v>62</v>
      </c>
      <c r="AO59" s="21">
        <v>2400</v>
      </c>
      <c r="AP59" s="21">
        <v>610</v>
      </c>
      <c r="AQ59" s="22">
        <f>'4-1м(бат)'!AK59</f>
        <v>0</v>
      </c>
      <c r="AR59" s="23" t="s">
        <v>10</v>
      </c>
      <c r="AS59" s="22"/>
      <c r="AT59" s="23" t="s">
        <v>10</v>
      </c>
      <c r="AU59" s="44">
        <f>'бат#кв'!AR53</f>
        <v>0</v>
      </c>
      <c r="AV59" s="44">
        <f>'бат#кв'!AS53</f>
        <v>0</v>
      </c>
      <c r="AW59" s="87">
        <f>'бат#кв'!AS53</f>
        <v>0</v>
      </c>
      <c r="AX59" s="87">
        <f>'бат#кв'!AT53</f>
        <v>0</v>
      </c>
      <c r="AY59" s="68"/>
    </row>
    <row r="60" spans="1:51" s="37" customFormat="1" ht="15.75">
      <c r="A60" s="69" t="s">
        <v>150</v>
      </c>
      <c r="B60" s="51"/>
      <c r="C60" s="51"/>
      <c r="D60" s="70"/>
      <c r="E60" s="55"/>
      <c r="F60" s="55"/>
      <c r="G60" s="55"/>
      <c r="H60" s="55"/>
      <c r="I60" s="55"/>
      <c r="J60" s="55"/>
      <c r="K60" s="55"/>
      <c r="L60" s="55"/>
      <c r="N60" s="69" t="s">
        <v>150</v>
      </c>
      <c r="O60" s="51"/>
      <c r="P60" s="51"/>
      <c r="Q60" s="70"/>
      <c r="R60" s="55"/>
      <c r="S60" s="55"/>
      <c r="T60" s="55"/>
      <c r="U60" s="55"/>
      <c r="V60" s="55"/>
      <c r="W60" s="55"/>
      <c r="X60" s="55"/>
      <c r="Y60" s="55"/>
      <c r="AA60" s="69" t="s">
        <v>150</v>
      </c>
      <c r="AB60" s="51"/>
      <c r="AC60" s="51"/>
      <c r="AD60" s="70"/>
      <c r="AE60" s="55"/>
      <c r="AF60" s="55"/>
      <c r="AG60" s="55"/>
      <c r="AH60" s="55"/>
      <c r="AI60" s="55"/>
      <c r="AJ60" s="55"/>
      <c r="AK60" s="55"/>
      <c r="AL60" s="55"/>
      <c r="AN60" s="69" t="s">
        <v>150</v>
      </c>
      <c r="AO60" s="51"/>
      <c r="AP60" s="51"/>
      <c r="AQ60" s="70"/>
      <c r="AR60" s="55"/>
      <c r="AS60" s="55"/>
      <c r="AT60" s="55"/>
      <c r="AU60" s="55"/>
      <c r="AV60" s="55"/>
      <c r="AW60" s="55"/>
      <c r="AX60" s="55"/>
      <c r="AY60" s="55"/>
    </row>
    <row r="61" spans="1:51" s="37" customFormat="1" ht="16.5">
      <c r="A61" s="71" t="s">
        <v>135</v>
      </c>
      <c r="B61" s="40"/>
      <c r="C61" s="40"/>
      <c r="D61" s="55"/>
      <c r="E61" s="55"/>
      <c r="F61" s="55"/>
      <c r="G61" s="55"/>
      <c r="H61" s="55"/>
      <c r="I61" s="55"/>
      <c r="J61" s="55"/>
      <c r="K61" s="55"/>
      <c r="L61" s="55"/>
      <c r="N61" s="71" t="s">
        <v>135</v>
      </c>
      <c r="O61" s="40"/>
      <c r="P61" s="40"/>
      <c r="Q61" s="55"/>
      <c r="R61" s="55"/>
      <c r="S61" s="55"/>
      <c r="T61" s="55"/>
      <c r="U61" s="55"/>
      <c r="V61" s="55"/>
      <c r="W61" s="55"/>
      <c r="X61" s="55"/>
      <c r="Y61" s="55"/>
      <c r="AA61" s="71" t="s">
        <v>135</v>
      </c>
      <c r="AB61" s="40"/>
      <c r="AC61" s="40"/>
      <c r="AD61" s="55"/>
      <c r="AE61" s="55"/>
      <c r="AF61" s="55"/>
      <c r="AG61" s="55"/>
      <c r="AH61" s="55"/>
      <c r="AI61" s="55"/>
      <c r="AJ61" s="55"/>
      <c r="AK61" s="55"/>
      <c r="AL61" s="55"/>
      <c r="AN61" s="71" t="s">
        <v>135</v>
      </c>
      <c r="AO61" s="40"/>
      <c r="AP61" s="40"/>
      <c r="AQ61" s="55"/>
      <c r="AR61" s="55"/>
      <c r="AS61" s="55"/>
      <c r="AT61" s="55"/>
      <c r="AU61" s="55"/>
      <c r="AV61" s="55"/>
      <c r="AW61" s="55"/>
      <c r="AX61" s="55"/>
      <c r="AY61" s="55"/>
    </row>
    <row r="62" spans="1:51" ht="13.5">
      <c r="A62" s="53"/>
      <c r="B62" s="40"/>
      <c r="C62" s="40"/>
      <c r="D62" s="55"/>
      <c r="E62" s="55"/>
      <c r="F62" s="55"/>
      <c r="G62" s="55"/>
      <c r="H62" s="72"/>
      <c r="I62" s="55"/>
      <c r="J62" s="55"/>
      <c r="K62" s="55"/>
      <c r="L62" s="55"/>
      <c r="N62" s="53"/>
      <c r="O62" s="40"/>
      <c r="P62" s="40"/>
      <c r="Q62" s="55"/>
      <c r="R62" s="55"/>
      <c r="S62" s="55"/>
      <c r="T62" s="55"/>
      <c r="U62" s="72"/>
      <c r="V62" s="55"/>
      <c r="W62" s="55"/>
      <c r="X62" s="55"/>
      <c r="Y62" s="55"/>
      <c r="AA62" s="53"/>
      <c r="AB62" s="40"/>
      <c r="AC62" s="40"/>
      <c r="AD62" s="55"/>
      <c r="AE62" s="55"/>
      <c r="AF62" s="55"/>
      <c r="AG62" s="55"/>
      <c r="AH62" s="72"/>
      <c r="AI62" s="55"/>
      <c r="AJ62" s="55"/>
      <c r="AK62" s="55"/>
      <c r="AL62" s="55"/>
      <c r="AN62" s="53"/>
      <c r="AO62" s="40"/>
      <c r="AP62" s="40"/>
      <c r="AQ62" s="55"/>
      <c r="AR62" s="55"/>
      <c r="AS62" s="55"/>
      <c r="AT62" s="55"/>
      <c r="AU62" s="72"/>
      <c r="AV62" s="55"/>
      <c r="AW62" s="55"/>
      <c r="AX62" s="55"/>
      <c r="AY62" s="55"/>
    </row>
    <row r="63" spans="1:41" ht="13.5">
      <c r="A63" s="1"/>
      <c r="B63" s="2"/>
      <c r="N63" s="1"/>
      <c r="O63" s="2"/>
      <c r="AA63" s="1"/>
      <c r="AB63" s="2"/>
      <c r="AN63" s="1"/>
      <c r="AO63" s="2"/>
    </row>
  </sheetData>
  <sheetProtection sheet="1" objects="1" scenarios="1"/>
  <mergeCells count="40">
    <mergeCell ref="A7:A8"/>
    <mergeCell ref="B7:B8"/>
    <mergeCell ref="C7:C8"/>
    <mergeCell ref="D7:D8"/>
    <mergeCell ref="J7:K7"/>
    <mergeCell ref="E7:E8"/>
    <mergeCell ref="F7:F8"/>
    <mergeCell ref="G7:G8"/>
    <mergeCell ref="H7:I7"/>
    <mergeCell ref="L7:L8"/>
    <mergeCell ref="N7:N8"/>
    <mergeCell ref="O7:O8"/>
    <mergeCell ref="AA7:AA8"/>
    <mergeCell ref="P7:P8"/>
    <mergeCell ref="Q7:Q8"/>
    <mergeCell ref="R7:R8"/>
    <mergeCell ref="S7:S8"/>
    <mergeCell ref="AB7:AB8"/>
    <mergeCell ref="AC7:AC8"/>
    <mergeCell ref="AD7:AD8"/>
    <mergeCell ref="T7:T8"/>
    <mergeCell ref="U7:V7"/>
    <mergeCell ref="Y7:Y8"/>
    <mergeCell ref="W7:X7"/>
    <mergeCell ref="AY7:AY8"/>
    <mergeCell ref="AW7:AX7"/>
    <mergeCell ref="AE7:AE8"/>
    <mergeCell ref="AF7:AF8"/>
    <mergeCell ref="AG7:AG8"/>
    <mergeCell ref="AH7:AI7"/>
    <mergeCell ref="AL7:AL8"/>
    <mergeCell ref="AN7:AN8"/>
    <mergeCell ref="AO7:AO8"/>
    <mergeCell ref="AJ7:AK7"/>
    <mergeCell ref="AT7:AT8"/>
    <mergeCell ref="AU7:AV7"/>
    <mergeCell ref="AP7:AP8"/>
    <mergeCell ref="AQ7:AQ8"/>
    <mergeCell ref="AR7:AR8"/>
    <mergeCell ref="AS7:AS8"/>
  </mergeCells>
  <printOptions/>
  <pageMargins left="0.75" right="0.38" top="1" bottom="1" header="0.5" footer="0.5"/>
  <pageSetup horizontalDpi="600" verticalDpi="600" orientation="landscape" paperSize="9" scale="93" r:id="rId1"/>
  <headerFooter alignWithMargins="0">
    <oddFooter>&amp;CСтраница &amp;P</oddFooter>
  </headerFooter>
  <colBreaks count="2" manualBreakCount="2">
    <brk id="12" max="65535" man="1"/>
    <brk id="25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W55"/>
  <sheetViews>
    <sheetView zoomScalePageLayoutView="0" workbookViewId="0" topLeftCell="A1">
      <pane xSplit="1" ySplit="3" topLeftCell="AO6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00390625" defaultRowHeight="12.75"/>
  <cols>
    <col min="1" max="1" width="8.125" style="32" customWidth="1"/>
    <col min="2" max="16" width="10.25390625" style="37" customWidth="1"/>
    <col min="17" max="19" width="10.25390625" style="77" customWidth="1"/>
    <col min="20" max="40" width="10.25390625" style="37" customWidth="1"/>
    <col min="41" max="43" width="10.25390625" style="77" customWidth="1"/>
    <col min="44" max="46" width="10.25390625" style="37" customWidth="1"/>
    <col min="47" max="48" width="10.25390625" style="77" customWidth="1"/>
    <col min="49" max="49" width="9.125" style="77" customWidth="1"/>
  </cols>
  <sheetData>
    <row r="1" spans="1:49" ht="12.75">
      <c r="A1" s="431" t="s">
        <v>2</v>
      </c>
      <c r="B1" s="428" t="s">
        <v>91</v>
      </c>
      <c r="C1" s="429"/>
      <c r="D1" s="430"/>
      <c r="E1" s="404" t="s">
        <v>110</v>
      </c>
      <c r="F1" s="405"/>
      <c r="G1" s="406"/>
      <c r="H1" s="404" t="s">
        <v>111</v>
      </c>
      <c r="I1" s="405"/>
      <c r="J1" s="406"/>
      <c r="K1" s="404" t="s">
        <v>97</v>
      </c>
      <c r="L1" s="405"/>
      <c r="M1" s="406"/>
      <c r="N1" s="404" t="s">
        <v>98</v>
      </c>
      <c r="O1" s="405"/>
      <c r="P1" s="406"/>
      <c r="Q1" s="432" t="s">
        <v>94</v>
      </c>
      <c r="R1" s="433"/>
      <c r="S1" s="434"/>
      <c r="T1" s="428" t="s">
        <v>91</v>
      </c>
      <c r="U1" s="429"/>
      <c r="V1" s="430"/>
      <c r="W1" s="404" t="s">
        <v>99</v>
      </c>
      <c r="X1" s="405"/>
      <c r="Y1" s="406"/>
      <c r="Z1" s="404" t="s">
        <v>105</v>
      </c>
      <c r="AA1" s="405"/>
      <c r="AB1" s="406"/>
      <c r="AC1" s="404" t="s">
        <v>100</v>
      </c>
      <c r="AD1" s="405"/>
      <c r="AE1" s="406"/>
      <c r="AF1" s="404" t="s">
        <v>154</v>
      </c>
      <c r="AG1" s="405"/>
      <c r="AH1" s="406"/>
      <c r="AI1" s="404" t="s">
        <v>164</v>
      </c>
      <c r="AJ1" s="405"/>
      <c r="AK1" s="406"/>
      <c r="AL1" s="404" t="s">
        <v>117</v>
      </c>
      <c r="AM1" s="405"/>
      <c r="AN1" s="406"/>
      <c r="AO1" s="432" t="s">
        <v>101</v>
      </c>
      <c r="AP1" s="433"/>
      <c r="AQ1" s="434"/>
      <c r="AR1" s="410" t="s">
        <v>113</v>
      </c>
      <c r="AS1" s="411"/>
      <c r="AT1" s="412"/>
      <c r="AU1" s="438" t="s">
        <v>104</v>
      </c>
      <c r="AV1" s="439"/>
      <c r="AW1" s="440"/>
    </row>
    <row r="2" spans="1:49" ht="12.75">
      <c r="A2" s="431"/>
      <c r="B2" s="425" t="s">
        <v>92</v>
      </c>
      <c r="C2" s="426"/>
      <c r="D2" s="427"/>
      <c r="E2" s="407"/>
      <c r="F2" s="408"/>
      <c r="G2" s="409"/>
      <c r="H2" s="407"/>
      <c r="I2" s="408"/>
      <c r="J2" s="409"/>
      <c r="K2" s="407"/>
      <c r="L2" s="408"/>
      <c r="M2" s="409"/>
      <c r="N2" s="407"/>
      <c r="O2" s="408"/>
      <c r="P2" s="409"/>
      <c r="Q2" s="435" t="s">
        <v>93</v>
      </c>
      <c r="R2" s="436"/>
      <c r="S2" s="437"/>
      <c r="T2" s="425" t="s">
        <v>95</v>
      </c>
      <c r="U2" s="426"/>
      <c r="V2" s="427"/>
      <c r="W2" s="407"/>
      <c r="X2" s="408"/>
      <c r="Y2" s="409"/>
      <c r="Z2" s="407"/>
      <c r="AA2" s="408"/>
      <c r="AB2" s="409"/>
      <c r="AC2" s="407"/>
      <c r="AD2" s="408"/>
      <c r="AE2" s="409"/>
      <c r="AF2" s="407"/>
      <c r="AG2" s="408"/>
      <c r="AH2" s="409"/>
      <c r="AI2" s="407"/>
      <c r="AJ2" s="408"/>
      <c r="AK2" s="409"/>
      <c r="AL2" s="407"/>
      <c r="AM2" s="408"/>
      <c r="AN2" s="409"/>
      <c r="AO2" s="435" t="s">
        <v>131</v>
      </c>
      <c r="AP2" s="436"/>
      <c r="AQ2" s="437"/>
      <c r="AR2" s="413" t="s">
        <v>112</v>
      </c>
      <c r="AS2" s="414"/>
      <c r="AT2" s="415"/>
      <c r="AU2" s="441" t="s">
        <v>131</v>
      </c>
      <c r="AV2" s="442"/>
      <c r="AW2" s="443"/>
    </row>
    <row r="3" spans="1:49" ht="12.75">
      <c r="A3" s="431"/>
      <c r="B3" s="36" t="s">
        <v>130</v>
      </c>
      <c r="C3" s="36" t="s">
        <v>136</v>
      </c>
      <c r="D3" s="39" t="s">
        <v>147</v>
      </c>
      <c r="E3" s="39" t="s">
        <v>130</v>
      </c>
      <c r="F3" s="36" t="s">
        <v>136</v>
      </c>
      <c r="G3" s="39" t="s">
        <v>147</v>
      </c>
      <c r="H3" s="39" t="s">
        <v>130</v>
      </c>
      <c r="I3" s="36" t="s">
        <v>136</v>
      </c>
      <c r="J3" s="39" t="s">
        <v>147</v>
      </c>
      <c r="K3" s="39" t="s">
        <v>130</v>
      </c>
      <c r="L3" s="36" t="s">
        <v>136</v>
      </c>
      <c r="M3" s="39" t="s">
        <v>147</v>
      </c>
      <c r="N3" s="39" t="s">
        <v>130</v>
      </c>
      <c r="O3" s="36" t="s">
        <v>136</v>
      </c>
      <c r="P3" s="39" t="s">
        <v>147</v>
      </c>
      <c r="Q3" s="79" t="s">
        <v>130</v>
      </c>
      <c r="R3" s="75" t="s">
        <v>136</v>
      </c>
      <c r="S3" s="41" t="s">
        <v>147</v>
      </c>
      <c r="T3" s="39" t="s">
        <v>130</v>
      </c>
      <c r="U3" s="36" t="s">
        <v>136</v>
      </c>
      <c r="V3" s="39" t="s">
        <v>147</v>
      </c>
      <c r="W3" s="39" t="s">
        <v>130</v>
      </c>
      <c r="X3" s="36" t="s">
        <v>136</v>
      </c>
      <c r="Y3" s="39" t="s">
        <v>147</v>
      </c>
      <c r="Z3" s="39" t="s">
        <v>130</v>
      </c>
      <c r="AA3" s="36" t="s">
        <v>136</v>
      </c>
      <c r="AB3" s="39" t="s">
        <v>147</v>
      </c>
      <c r="AC3" s="39" t="s">
        <v>130</v>
      </c>
      <c r="AD3" s="36" t="s">
        <v>136</v>
      </c>
      <c r="AE3" s="39" t="s">
        <v>147</v>
      </c>
      <c r="AF3" s="39" t="s">
        <v>130</v>
      </c>
      <c r="AG3" s="36" t="s">
        <v>136</v>
      </c>
      <c r="AH3" s="39" t="s">
        <v>147</v>
      </c>
      <c r="AI3" s="39" t="s">
        <v>130</v>
      </c>
      <c r="AJ3" s="36" t="s">
        <v>136</v>
      </c>
      <c r="AK3" s="39" t="s">
        <v>147</v>
      </c>
      <c r="AL3" s="39" t="s">
        <v>130</v>
      </c>
      <c r="AM3" s="36" t="s">
        <v>136</v>
      </c>
      <c r="AN3" s="39" t="s">
        <v>147</v>
      </c>
      <c r="AO3" s="79" t="s">
        <v>130</v>
      </c>
      <c r="AP3" s="75" t="s">
        <v>136</v>
      </c>
      <c r="AQ3" s="41" t="s">
        <v>147</v>
      </c>
      <c r="AR3" s="42" t="s">
        <v>130</v>
      </c>
      <c r="AS3" s="38" t="s">
        <v>136</v>
      </c>
      <c r="AT3" s="41" t="s">
        <v>147</v>
      </c>
      <c r="AU3" s="80" t="s">
        <v>130</v>
      </c>
      <c r="AV3" s="81" t="s">
        <v>136</v>
      </c>
      <c r="AW3" s="85" t="s">
        <v>147</v>
      </c>
    </row>
    <row r="4" spans="1:49" s="77" customFormat="1" ht="12.75">
      <c r="A4" s="91" t="s">
        <v>11</v>
      </c>
      <c r="B4" s="76">
        <f>B9</f>
        <v>0</v>
      </c>
      <c r="C4" s="76">
        <f>C9</f>
        <v>953509</v>
      </c>
      <c r="D4" s="76">
        <f>D9</f>
        <v>0</v>
      </c>
      <c r="E4" s="76">
        <f>E9</f>
        <v>0</v>
      </c>
      <c r="F4" s="76">
        <f aca="true" t="shared" si="0" ref="F4:P4">F9</f>
        <v>59934</v>
      </c>
      <c r="G4" s="76">
        <f t="shared" si="0"/>
        <v>0</v>
      </c>
      <c r="H4" s="76">
        <f t="shared" si="0"/>
        <v>0</v>
      </c>
      <c r="I4" s="76">
        <f t="shared" si="0"/>
        <v>36190</v>
      </c>
      <c r="J4" s="76">
        <f t="shared" si="0"/>
        <v>0</v>
      </c>
      <c r="K4" s="76">
        <f t="shared" si="0"/>
        <v>0</v>
      </c>
      <c r="L4" s="76">
        <f t="shared" si="0"/>
        <v>50052</v>
      </c>
      <c r="M4" s="76">
        <f t="shared" si="0"/>
        <v>0</v>
      </c>
      <c r="N4" s="76">
        <f t="shared" si="0"/>
        <v>0</v>
      </c>
      <c r="O4" s="76">
        <f t="shared" si="0"/>
        <v>54645</v>
      </c>
      <c r="P4" s="76">
        <f t="shared" si="0"/>
        <v>0</v>
      </c>
      <c r="Q4" s="76">
        <f aca="true" t="shared" si="1" ref="Q4:Q53">B4+E4+H4+K4+N4</f>
        <v>0</v>
      </c>
      <c r="R4" s="76">
        <f aca="true" t="shared" si="2" ref="R4:R53">C4+F4+I4+L4+O4</f>
        <v>1154330</v>
      </c>
      <c r="S4" s="76">
        <f aca="true" t="shared" si="3" ref="S4:S53">D4+G4+J4+M4+P4</f>
        <v>0</v>
      </c>
      <c r="T4" s="76">
        <f aca="true" t="shared" si="4" ref="T4:AN4">T9</f>
        <v>0</v>
      </c>
      <c r="U4" s="76">
        <f t="shared" si="4"/>
        <v>515936</v>
      </c>
      <c r="V4" s="76">
        <f t="shared" si="4"/>
        <v>0</v>
      </c>
      <c r="W4" s="76">
        <f t="shared" si="4"/>
        <v>0</v>
      </c>
      <c r="X4" s="76">
        <f t="shared" si="4"/>
        <v>45854</v>
      </c>
      <c r="Y4" s="76">
        <f t="shared" si="4"/>
        <v>0</v>
      </c>
      <c r="Z4" s="76">
        <f t="shared" si="4"/>
        <v>0</v>
      </c>
      <c r="AA4" s="76">
        <f t="shared" si="4"/>
        <v>17133</v>
      </c>
      <c r="AB4" s="76">
        <f t="shared" si="4"/>
        <v>17133</v>
      </c>
      <c r="AC4" s="76">
        <f t="shared" si="4"/>
        <v>0</v>
      </c>
      <c r="AD4" s="76">
        <f t="shared" si="4"/>
        <v>7290</v>
      </c>
      <c r="AE4" s="76">
        <f t="shared" si="4"/>
        <v>0</v>
      </c>
      <c r="AF4" s="76">
        <f aca="true" t="shared" si="5" ref="AF4:AK4">AF9</f>
        <v>0</v>
      </c>
      <c r="AG4" s="76">
        <f t="shared" si="5"/>
        <v>4960</v>
      </c>
      <c r="AH4" s="76">
        <f t="shared" si="5"/>
        <v>4960</v>
      </c>
      <c r="AI4" s="76">
        <f t="shared" si="5"/>
        <v>0</v>
      </c>
      <c r="AJ4" s="76">
        <f t="shared" si="5"/>
        <v>6601</v>
      </c>
      <c r="AK4" s="76">
        <f t="shared" si="5"/>
        <v>0</v>
      </c>
      <c r="AL4" s="76">
        <f t="shared" si="4"/>
        <v>0</v>
      </c>
      <c r="AM4" s="76">
        <f t="shared" si="4"/>
        <v>12724</v>
      </c>
      <c r="AN4" s="76">
        <f t="shared" si="4"/>
        <v>0</v>
      </c>
      <c r="AO4" s="76">
        <f>T4+W4+Z4+AC4+AF4+AI4+AL4</f>
        <v>0</v>
      </c>
      <c r="AP4" s="76">
        <f>U4+X4+AA4+AD4+AG4+AJ4+AM4</f>
        <v>610498</v>
      </c>
      <c r="AQ4" s="76">
        <f>V4+Y4+AB4+AE4+AH4+AK4+AN4</f>
        <v>22093</v>
      </c>
      <c r="AR4" s="76">
        <f>AR9</f>
        <v>0</v>
      </c>
      <c r="AS4" s="76">
        <f>AS9</f>
        <v>37408</v>
      </c>
      <c r="AT4" s="76">
        <f>AT9</f>
        <v>0</v>
      </c>
      <c r="AU4" s="82">
        <f aca="true" t="shared" si="6" ref="AU4:AU35">Q4+AO4+AR4</f>
        <v>0</v>
      </c>
      <c r="AV4" s="82">
        <f aca="true" t="shared" si="7" ref="AV4:AV35">R4+AP4+AS4</f>
        <v>1802236</v>
      </c>
      <c r="AW4" s="82">
        <f aca="true" t="shared" si="8" ref="AW4:AW35">S4+AQ4+AT4</f>
        <v>22093</v>
      </c>
    </row>
    <row r="5" spans="1:49" ht="12.75">
      <c r="A5" s="31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76">
        <f t="shared" si="1"/>
        <v>0</v>
      </c>
      <c r="R5" s="76">
        <f t="shared" si="2"/>
        <v>0</v>
      </c>
      <c r="S5" s="76">
        <f t="shared" si="3"/>
        <v>0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76">
        <f aca="true" t="shared" si="9" ref="AO5:AO53">T5+W5+Z5+AC5+AF5+AI5+AL5</f>
        <v>0</v>
      </c>
      <c r="AP5" s="76">
        <f aca="true" t="shared" si="10" ref="AP5:AP53">U5+X5+AA5+AD5+AG5+AJ5+AM5</f>
        <v>0</v>
      </c>
      <c r="AQ5" s="76">
        <f aca="true" t="shared" si="11" ref="AQ5:AQ53">V5+Y5+AB5+AE5+AH5+AK5+AN5</f>
        <v>0</v>
      </c>
      <c r="AR5" s="17"/>
      <c r="AS5" s="17"/>
      <c r="AT5" s="17"/>
      <c r="AU5" s="76">
        <f t="shared" si="6"/>
        <v>0</v>
      </c>
      <c r="AV5" s="82">
        <f t="shared" si="7"/>
        <v>0</v>
      </c>
      <c r="AW5" s="82">
        <f t="shared" si="8"/>
        <v>0</v>
      </c>
    </row>
    <row r="6" spans="1:49" ht="12.75">
      <c r="A6" s="31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76">
        <f aca="true" t="shared" si="12" ref="Q6:S8">B6+E6+H6+K6+N6</f>
        <v>0</v>
      </c>
      <c r="R6" s="76">
        <f t="shared" si="12"/>
        <v>0</v>
      </c>
      <c r="S6" s="76">
        <f t="shared" si="12"/>
        <v>0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76">
        <f t="shared" si="9"/>
        <v>0</v>
      </c>
      <c r="AP6" s="76">
        <f t="shared" si="10"/>
        <v>0</v>
      </c>
      <c r="AQ6" s="76">
        <f t="shared" si="11"/>
        <v>0</v>
      </c>
      <c r="AR6" s="17"/>
      <c r="AS6" s="17"/>
      <c r="AT6" s="17"/>
      <c r="AU6" s="76">
        <f t="shared" si="6"/>
        <v>0</v>
      </c>
      <c r="AV6" s="82">
        <f t="shared" si="7"/>
        <v>0</v>
      </c>
      <c r="AW6" s="82">
        <f t="shared" si="8"/>
        <v>0</v>
      </c>
    </row>
    <row r="7" spans="1:49" ht="12.75">
      <c r="A7" s="31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76">
        <f t="shared" si="12"/>
        <v>0</v>
      </c>
      <c r="R7" s="76">
        <f t="shared" si="12"/>
        <v>0</v>
      </c>
      <c r="S7" s="76">
        <f t="shared" si="12"/>
        <v>0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76">
        <f t="shared" si="9"/>
        <v>0</v>
      </c>
      <c r="AP7" s="76">
        <f t="shared" si="10"/>
        <v>0</v>
      </c>
      <c r="AQ7" s="76">
        <f t="shared" si="11"/>
        <v>0</v>
      </c>
      <c r="AR7" s="17"/>
      <c r="AS7" s="17"/>
      <c r="AT7" s="17"/>
      <c r="AU7" s="76">
        <f t="shared" si="6"/>
        <v>0</v>
      </c>
      <c r="AV7" s="82">
        <f t="shared" si="7"/>
        <v>0</v>
      </c>
      <c r="AW7" s="82">
        <f t="shared" si="8"/>
        <v>0</v>
      </c>
    </row>
    <row r="8" spans="1:49" ht="12.75">
      <c r="A8" s="31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76">
        <f t="shared" si="12"/>
        <v>0</v>
      </c>
      <c r="R8" s="76">
        <f t="shared" si="12"/>
        <v>0</v>
      </c>
      <c r="S8" s="76">
        <f t="shared" si="12"/>
        <v>0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76">
        <f t="shared" si="9"/>
        <v>0</v>
      </c>
      <c r="AP8" s="76">
        <f t="shared" si="10"/>
        <v>0</v>
      </c>
      <c r="AQ8" s="76">
        <f t="shared" si="11"/>
        <v>0</v>
      </c>
      <c r="AR8" s="17"/>
      <c r="AS8" s="17"/>
      <c r="AT8" s="17"/>
      <c r="AU8" s="76">
        <f t="shared" si="6"/>
        <v>0</v>
      </c>
      <c r="AV8" s="82">
        <f t="shared" si="7"/>
        <v>0</v>
      </c>
      <c r="AW8" s="82">
        <f t="shared" si="8"/>
        <v>0</v>
      </c>
    </row>
    <row r="9" spans="1:49" s="77" customFormat="1" ht="12.75">
      <c r="A9" s="91" t="s">
        <v>20</v>
      </c>
      <c r="B9" s="76">
        <f>B10+B45</f>
        <v>0</v>
      </c>
      <c r="C9" s="76">
        <f>C10+C45</f>
        <v>953509</v>
      </c>
      <c r="D9" s="76">
        <f>D10+D45</f>
        <v>0</v>
      </c>
      <c r="E9" s="76">
        <f>E10+E45</f>
        <v>0</v>
      </c>
      <c r="F9" s="76">
        <f aca="true" t="shared" si="13" ref="F9:P9">F10+F45</f>
        <v>59934</v>
      </c>
      <c r="G9" s="76">
        <f t="shared" si="13"/>
        <v>0</v>
      </c>
      <c r="H9" s="76">
        <f t="shared" si="13"/>
        <v>0</v>
      </c>
      <c r="I9" s="76">
        <f t="shared" si="13"/>
        <v>36190</v>
      </c>
      <c r="J9" s="76">
        <f t="shared" si="13"/>
        <v>0</v>
      </c>
      <c r="K9" s="76">
        <f t="shared" si="13"/>
        <v>0</v>
      </c>
      <c r="L9" s="76">
        <f t="shared" si="13"/>
        <v>50052</v>
      </c>
      <c r="M9" s="76">
        <f t="shared" si="13"/>
        <v>0</v>
      </c>
      <c r="N9" s="76">
        <f t="shared" si="13"/>
        <v>0</v>
      </c>
      <c r="O9" s="76">
        <f t="shared" si="13"/>
        <v>54645</v>
      </c>
      <c r="P9" s="76">
        <f t="shared" si="13"/>
        <v>0</v>
      </c>
      <c r="Q9" s="76">
        <f t="shared" si="1"/>
        <v>0</v>
      </c>
      <c r="R9" s="76">
        <f t="shared" si="2"/>
        <v>1154330</v>
      </c>
      <c r="S9" s="76">
        <f t="shared" si="3"/>
        <v>0</v>
      </c>
      <c r="T9" s="76">
        <f aca="true" t="shared" si="14" ref="T9:AN9">T10+T45</f>
        <v>0</v>
      </c>
      <c r="U9" s="76">
        <f t="shared" si="14"/>
        <v>515936</v>
      </c>
      <c r="V9" s="76">
        <f t="shared" si="14"/>
        <v>0</v>
      </c>
      <c r="W9" s="76">
        <f t="shared" si="14"/>
        <v>0</v>
      </c>
      <c r="X9" s="76">
        <f t="shared" si="14"/>
        <v>45854</v>
      </c>
      <c r="Y9" s="76">
        <f t="shared" si="14"/>
        <v>0</v>
      </c>
      <c r="Z9" s="76">
        <f t="shared" si="14"/>
        <v>0</v>
      </c>
      <c r="AA9" s="76">
        <f t="shared" si="14"/>
        <v>17133</v>
      </c>
      <c r="AB9" s="76">
        <f t="shared" si="14"/>
        <v>17133</v>
      </c>
      <c r="AC9" s="76">
        <f t="shared" si="14"/>
        <v>0</v>
      </c>
      <c r="AD9" s="76">
        <f t="shared" si="14"/>
        <v>7290</v>
      </c>
      <c r="AE9" s="76">
        <f t="shared" si="14"/>
        <v>0</v>
      </c>
      <c r="AF9" s="76">
        <f aca="true" t="shared" si="15" ref="AF9:AK9">AF10+AF45</f>
        <v>0</v>
      </c>
      <c r="AG9" s="76">
        <f t="shared" si="15"/>
        <v>4960</v>
      </c>
      <c r="AH9" s="76">
        <f t="shared" si="15"/>
        <v>4960</v>
      </c>
      <c r="AI9" s="76">
        <f t="shared" si="15"/>
        <v>0</v>
      </c>
      <c r="AJ9" s="76">
        <f t="shared" si="15"/>
        <v>6601</v>
      </c>
      <c r="AK9" s="76">
        <f t="shared" si="15"/>
        <v>0</v>
      </c>
      <c r="AL9" s="76">
        <f t="shared" si="14"/>
        <v>0</v>
      </c>
      <c r="AM9" s="76">
        <f t="shared" si="14"/>
        <v>12724</v>
      </c>
      <c r="AN9" s="76">
        <f t="shared" si="14"/>
        <v>0</v>
      </c>
      <c r="AO9" s="76">
        <f t="shared" si="9"/>
        <v>0</v>
      </c>
      <c r="AP9" s="76">
        <f t="shared" si="10"/>
        <v>610498</v>
      </c>
      <c r="AQ9" s="76">
        <f t="shared" si="11"/>
        <v>22093</v>
      </c>
      <c r="AR9" s="76">
        <f>AR10+AR45</f>
        <v>0</v>
      </c>
      <c r="AS9" s="76">
        <f>AS10+AS45</f>
        <v>37408</v>
      </c>
      <c r="AT9" s="76">
        <f>AT10+AT45</f>
        <v>0</v>
      </c>
      <c r="AU9" s="76">
        <f t="shared" si="6"/>
        <v>0</v>
      </c>
      <c r="AV9" s="82">
        <f t="shared" si="7"/>
        <v>1802236</v>
      </c>
      <c r="AW9" s="82">
        <f t="shared" si="8"/>
        <v>22093</v>
      </c>
    </row>
    <row r="10" spans="1:49" ht="12.75">
      <c r="A10" s="31">
        <v>1000</v>
      </c>
      <c r="B10" s="76">
        <f>B11+B36</f>
        <v>0</v>
      </c>
      <c r="C10" s="76">
        <f>C11+C36</f>
        <v>953509</v>
      </c>
      <c r="D10" s="76">
        <f>D11+D36</f>
        <v>0</v>
      </c>
      <c r="E10" s="76">
        <f aca="true" t="shared" si="16" ref="E10:P10">E11+E36</f>
        <v>0</v>
      </c>
      <c r="F10" s="76">
        <f t="shared" si="16"/>
        <v>59934</v>
      </c>
      <c r="G10" s="76">
        <f t="shared" si="16"/>
        <v>0</v>
      </c>
      <c r="H10" s="76">
        <f t="shared" si="16"/>
        <v>0</v>
      </c>
      <c r="I10" s="76">
        <f t="shared" si="16"/>
        <v>36190</v>
      </c>
      <c r="J10" s="76">
        <f t="shared" si="16"/>
        <v>0</v>
      </c>
      <c r="K10" s="76">
        <f t="shared" si="16"/>
        <v>0</v>
      </c>
      <c r="L10" s="76">
        <f t="shared" si="16"/>
        <v>50052</v>
      </c>
      <c r="M10" s="76">
        <f t="shared" si="16"/>
        <v>0</v>
      </c>
      <c r="N10" s="76">
        <f t="shared" si="16"/>
        <v>0</v>
      </c>
      <c r="O10" s="76">
        <f t="shared" si="16"/>
        <v>54645</v>
      </c>
      <c r="P10" s="76">
        <f t="shared" si="16"/>
        <v>0</v>
      </c>
      <c r="Q10" s="76">
        <f t="shared" si="1"/>
        <v>0</v>
      </c>
      <c r="R10" s="76">
        <f t="shared" si="2"/>
        <v>1154330</v>
      </c>
      <c r="S10" s="76">
        <f t="shared" si="3"/>
        <v>0</v>
      </c>
      <c r="T10" s="76">
        <f aca="true" t="shared" si="17" ref="T10:AN10">T11+T36</f>
        <v>0</v>
      </c>
      <c r="U10" s="76">
        <f t="shared" si="17"/>
        <v>515936</v>
      </c>
      <c r="V10" s="76">
        <f t="shared" si="17"/>
        <v>0</v>
      </c>
      <c r="W10" s="76">
        <f t="shared" si="17"/>
        <v>0</v>
      </c>
      <c r="X10" s="76">
        <f t="shared" si="17"/>
        <v>45854</v>
      </c>
      <c r="Y10" s="76">
        <f t="shared" si="17"/>
        <v>0</v>
      </c>
      <c r="Z10" s="76">
        <f t="shared" si="17"/>
        <v>0</v>
      </c>
      <c r="AA10" s="76">
        <f t="shared" si="17"/>
        <v>17133</v>
      </c>
      <c r="AB10" s="76">
        <f t="shared" si="17"/>
        <v>17133</v>
      </c>
      <c r="AC10" s="76">
        <f t="shared" si="17"/>
        <v>0</v>
      </c>
      <c r="AD10" s="76">
        <f t="shared" si="17"/>
        <v>7290</v>
      </c>
      <c r="AE10" s="76">
        <f t="shared" si="17"/>
        <v>0</v>
      </c>
      <c r="AF10" s="76">
        <f aca="true" t="shared" si="18" ref="AF10:AK10">AF11+AF36</f>
        <v>0</v>
      </c>
      <c r="AG10" s="76">
        <f t="shared" si="18"/>
        <v>4960</v>
      </c>
      <c r="AH10" s="76">
        <f t="shared" si="18"/>
        <v>4960</v>
      </c>
      <c r="AI10" s="76">
        <f t="shared" si="18"/>
        <v>0</v>
      </c>
      <c r="AJ10" s="76">
        <f t="shared" si="18"/>
        <v>6601</v>
      </c>
      <c r="AK10" s="76">
        <f t="shared" si="18"/>
        <v>0</v>
      </c>
      <c r="AL10" s="76">
        <f t="shared" si="17"/>
        <v>0</v>
      </c>
      <c r="AM10" s="76">
        <f t="shared" si="17"/>
        <v>12724</v>
      </c>
      <c r="AN10" s="76">
        <f t="shared" si="17"/>
        <v>0</v>
      </c>
      <c r="AO10" s="76">
        <f t="shared" si="9"/>
        <v>0</v>
      </c>
      <c r="AP10" s="76">
        <f t="shared" si="10"/>
        <v>610498</v>
      </c>
      <c r="AQ10" s="76">
        <f t="shared" si="11"/>
        <v>22093</v>
      </c>
      <c r="AR10" s="76">
        <f>AR11+AR36</f>
        <v>0</v>
      </c>
      <c r="AS10" s="76">
        <f>AS11+AS36</f>
        <v>37408</v>
      </c>
      <c r="AT10" s="76">
        <f>AT11+AT36</f>
        <v>0</v>
      </c>
      <c r="AU10" s="76">
        <f t="shared" si="6"/>
        <v>0</v>
      </c>
      <c r="AV10" s="82">
        <f t="shared" si="7"/>
        <v>1802236</v>
      </c>
      <c r="AW10" s="82">
        <f t="shared" si="8"/>
        <v>22093</v>
      </c>
    </row>
    <row r="11" spans="1:49" ht="12.75">
      <c r="A11" s="31">
        <v>1100</v>
      </c>
      <c r="B11" s="76">
        <f>B12+B15+B16+B26+B27+B28+B34</f>
        <v>0</v>
      </c>
      <c r="C11" s="76">
        <f>C12+C15+C16+C26+C27+C28+C34</f>
        <v>953509</v>
      </c>
      <c r="D11" s="76">
        <f>D12+D15+D16+D26+D27+D28+D34</f>
        <v>0</v>
      </c>
      <c r="E11" s="76">
        <f aca="true" t="shared" si="19" ref="E11:P11">E12+E15+E16+E26+E27+E28+E34</f>
        <v>0</v>
      </c>
      <c r="F11" s="76">
        <f t="shared" si="19"/>
        <v>59934</v>
      </c>
      <c r="G11" s="76">
        <f t="shared" si="19"/>
        <v>0</v>
      </c>
      <c r="H11" s="76">
        <f t="shared" si="19"/>
        <v>0</v>
      </c>
      <c r="I11" s="76">
        <f t="shared" si="19"/>
        <v>36190</v>
      </c>
      <c r="J11" s="76">
        <f t="shared" si="19"/>
        <v>0</v>
      </c>
      <c r="K11" s="76">
        <f t="shared" si="19"/>
        <v>0</v>
      </c>
      <c r="L11" s="76">
        <f t="shared" si="19"/>
        <v>50052</v>
      </c>
      <c r="M11" s="76">
        <f t="shared" si="19"/>
        <v>0</v>
      </c>
      <c r="N11" s="76">
        <f t="shared" si="19"/>
        <v>0</v>
      </c>
      <c r="O11" s="76">
        <f t="shared" si="19"/>
        <v>54645</v>
      </c>
      <c r="P11" s="76">
        <f t="shared" si="19"/>
        <v>0</v>
      </c>
      <c r="Q11" s="76">
        <f t="shared" si="1"/>
        <v>0</v>
      </c>
      <c r="R11" s="76">
        <f t="shared" si="2"/>
        <v>1154330</v>
      </c>
      <c r="S11" s="76">
        <f t="shared" si="3"/>
        <v>0</v>
      </c>
      <c r="T11" s="76">
        <f aca="true" t="shared" si="20" ref="T11:AN11">T12+T15+T16+T26+T27+T28+T34</f>
        <v>0</v>
      </c>
      <c r="U11" s="76">
        <f t="shared" si="20"/>
        <v>515936</v>
      </c>
      <c r="V11" s="76">
        <f t="shared" si="20"/>
        <v>0</v>
      </c>
      <c r="W11" s="76">
        <f t="shared" si="20"/>
        <v>0</v>
      </c>
      <c r="X11" s="76">
        <f t="shared" si="20"/>
        <v>45854</v>
      </c>
      <c r="Y11" s="76">
        <f t="shared" si="20"/>
        <v>0</v>
      </c>
      <c r="Z11" s="76">
        <f t="shared" si="20"/>
        <v>0</v>
      </c>
      <c r="AA11" s="76">
        <f t="shared" si="20"/>
        <v>17133</v>
      </c>
      <c r="AB11" s="76">
        <f t="shared" si="20"/>
        <v>17133</v>
      </c>
      <c r="AC11" s="76">
        <f t="shared" si="20"/>
        <v>0</v>
      </c>
      <c r="AD11" s="76">
        <f t="shared" si="20"/>
        <v>7290</v>
      </c>
      <c r="AE11" s="76">
        <f t="shared" si="20"/>
        <v>0</v>
      </c>
      <c r="AF11" s="76">
        <f aca="true" t="shared" si="21" ref="AF11:AK11">AF12+AF15+AF16+AF26+AF27+AF28+AF34</f>
        <v>0</v>
      </c>
      <c r="AG11" s="76">
        <f t="shared" si="21"/>
        <v>4960</v>
      </c>
      <c r="AH11" s="76">
        <f t="shared" si="21"/>
        <v>4960</v>
      </c>
      <c r="AI11" s="76">
        <f t="shared" si="21"/>
        <v>0</v>
      </c>
      <c r="AJ11" s="76">
        <f t="shared" si="21"/>
        <v>6601</v>
      </c>
      <c r="AK11" s="76">
        <f t="shared" si="21"/>
        <v>0</v>
      </c>
      <c r="AL11" s="76">
        <f t="shared" si="20"/>
        <v>0</v>
      </c>
      <c r="AM11" s="76">
        <f t="shared" si="20"/>
        <v>12724</v>
      </c>
      <c r="AN11" s="76">
        <f t="shared" si="20"/>
        <v>0</v>
      </c>
      <c r="AO11" s="76">
        <f t="shared" si="9"/>
        <v>0</v>
      </c>
      <c r="AP11" s="76">
        <f t="shared" si="10"/>
        <v>610498</v>
      </c>
      <c r="AQ11" s="76">
        <f t="shared" si="11"/>
        <v>22093</v>
      </c>
      <c r="AR11" s="76">
        <f>AR12+AR15+AR16+AR26+AR27+AR28+AR34</f>
        <v>0</v>
      </c>
      <c r="AS11" s="76">
        <f>AS12+AS15+AS16+AS26+AS27+AS28+AS34</f>
        <v>37408</v>
      </c>
      <c r="AT11" s="76">
        <f>AT12+AT15+AT16+AT26+AT27+AT28+AT34</f>
        <v>0</v>
      </c>
      <c r="AU11" s="76">
        <f t="shared" si="6"/>
        <v>0</v>
      </c>
      <c r="AV11" s="82">
        <f t="shared" si="7"/>
        <v>1802236</v>
      </c>
      <c r="AW11" s="82">
        <f t="shared" si="8"/>
        <v>22093</v>
      </c>
    </row>
    <row r="12" spans="1:49" ht="12.75">
      <c r="A12" s="31">
        <v>1110</v>
      </c>
      <c r="B12" s="76">
        <f>B13+B14</f>
        <v>0</v>
      </c>
      <c r="C12" s="76">
        <f>C13+C14</f>
        <v>0</v>
      </c>
      <c r="D12" s="76">
        <f>D13+D14</f>
        <v>0</v>
      </c>
      <c r="E12" s="76">
        <f aca="true" t="shared" si="22" ref="E12:P12">E13+E14</f>
        <v>0</v>
      </c>
      <c r="F12" s="76">
        <f t="shared" si="22"/>
        <v>0</v>
      </c>
      <c r="G12" s="76">
        <f t="shared" si="22"/>
        <v>0</v>
      </c>
      <c r="H12" s="76">
        <f t="shared" si="22"/>
        <v>0</v>
      </c>
      <c r="I12" s="76">
        <f t="shared" si="22"/>
        <v>0</v>
      </c>
      <c r="J12" s="76">
        <f t="shared" si="22"/>
        <v>0</v>
      </c>
      <c r="K12" s="76">
        <f t="shared" si="22"/>
        <v>0</v>
      </c>
      <c r="L12" s="76">
        <f t="shared" si="22"/>
        <v>0</v>
      </c>
      <c r="M12" s="76">
        <f t="shared" si="22"/>
        <v>0</v>
      </c>
      <c r="N12" s="76">
        <f t="shared" si="22"/>
        <v>0</v>
      </c>
      <c r="O12" s="76">
        <f t="shared" si="22"/>
        <v>0</v>
      </c>
      <c r="P12" s="76">
        <f t="shared" si="22"/>
        <v>0</v>
      </c>
      <c r="Q12" s="76">
        <f t="shared" si="1"/>
        <v>0</v>
      </c>
      <c r="R12" s="76">
        <f t="shared" si="2"/>
        <v>0</v>
      </c>
      <c r="S12" s="76">
        <f t="shared" si="3"/>
        <v>0</v>
      </c>
      <c r="T12" s="76">
        <f aca="true" t="shared" si="23" ref="T12:AN12">T13+T14</f>
        <v>0</v>
      </c>
      <c r="U12" s="76">
        <f t="shared" si="23"/>
        <v>0</v>
      </c>
      <c r="V12" s="76">
        <f t="shared" si="23"/>
        <v>0</v>
      </c>
      <c r="W12" s="76">
        <f t="shared" si="23"/>
        <v>0</v>
      </c>
      <c r="X12" s="76">
        <f t="shared" si="23"/>
        <v>0</v>
      </c>
      <c r="Y12" s="76">
        <f t="shared" si="23"/>
        <v>0</v>
      </c>
      <c r="Z12" s="76">
        <f t="shared" si="23"/>
        <v>0</v>
      </c>
      <c r="AA12" s="76">
        <f t="shared" si="23"/>
        <v>0</v>
      </c>
      <c r="AB12" s="76">
        <f t="shared" si="23"/>
        <v>0</v>
      </c>
      <c r="AC12" s="76">
        <f t="shared" si="23"/>
        <v>0</v>
      </c>
      <c r="AD12" s="76">
        <f t="shared" si="23"/>
        <v>0</v>
      </c>
      <c r="AE12" s="76">
        <f t="shared" si="23"/>
        <v>0</v>
      </c>
      <c r="AF12" s="76">
        <f aca="true" t="shared" si="24" ref="AF12:AK12">AF13+AF14</f>
        <v>0</v>
      </c>
      <c r="AG12" s="76">
        <f t="shared" si="24"/>
        <v>0</v>
      </c>
      <c r="AH12" s="76">
        <f t="shared" si="24"/>
        <v>0</v>
      </c>
      <c r="AI12" s="76">
        <f t="shared" si="24"/>
        <v>0</v>
      </c>
      <c r="AJ12" s="76">
        <f t="shared" si="24"/>
        <v>0</v>
      </c>
      <c r="AK12" s="76">
        <f t="shared" si="24"/>
        <v>0</v>
      </c>
      <c r="AL12" s="76">
        <f t="shared" si="23"/>
        <v>0</v>
      </c>
      <c r="AM12" s="76">
        <f t="shared" si="23"/>
        <v>0</v>
      </c>
      <c r="AN12" s="76">
        <f t="shared" si="23"/>
        <v>0</v>
      </c>
      <c r="AO12" s="76">
        <f t="shared" si="9"/>
        <v>0</v>
      </c>
      <c r="AP12" s="76">
        <f t="shared" si="10"/>
        <v>0</v>
      </c>
      <c r="AQ12" s="76">
        <f t="shared" si="11"/>
        <v>0</v>
      </c>
      <c r="AR12" s="76">
        <f>AR13+AR14</f>
        <v>0</v>
      </c>
      <c r="AS12" s="76">
        <f>AS13+AS14</f>
        <v>0</v>
      </c>
      <c r="AT12" s="76">
        <f>AT13+AT14</f>
        <v>0</v>
      </c>
      <c r="AU12" s="76">
        <f t="shared" si="6"/>
        <v>0</v>
      </c>
      <c r="AV12" s="82">
        <f t="shared" si="7"/>
        <v>0</v>
      </c>
      <c r="AW12" s="82">
        <f t="shared" si="8"/>
        <v>0</v>
      </c>
    </row>
    <row r="13" spans="1:49" ht="12.75">
      <c r="A13" s="31">
        <v>1111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76">
        <f t="shared" si="1"/>
        <v>0</v>
      </c>
      <c r="R13" s="76">
        <f t="shared" si="2"/>
        <v>0</v>
      </c>
      <c r="S13" s="76">
        <f t="shared" si="3"/>
        <v>0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76">
        <f t="shared" si="9"/>
        <v>0</v>
      </c>
      <c r="AP13" s="76">
        <f t="shared" si="10"/>
        <v>0</v>
      </c>
      <c r="AQ13" s="76">
        <f t="shared" si="11"/>
        <v>0</v>
      </c>
      <c r="AR13" s="17"/>
      <c r="AS13" s="17"/>
      <c r="AT13" s="17"/>
      <c r="AU13" s="76">
        <f t="shared" si="6"/>
        <v>0</v>
      </c>
      <c r="AV13" s="82">
        <f t="shared" si="7"/>
        <v>0</v>
      </c>
      <c r="AW13" s="82">
        <f t="shared" si="8"/>
        <v>0</v>
      </c>
    </row>
    <row r="14" spans="1:49" ht="12.75">
      <c r="A14" s="31" t="s">
        <v>71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76">
        <f t="shared" si="1"/>
        <v>0</v>
      </c>
      <c r="R14" s="76">
        <f t="shared" si="2"/>
        <v>0</v>
      </c>
      <c r="S14" s="76">
        <f t="shared" si="3"/>
        <v>0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76">
        <f t="shared" si="9"/>
        <v>0</v>
      </c>
      <c r="AP14" s="76">
        <f t="shared" si="10"/>
        <v>0</v>
      </c>
      <c r="AQ14" s="76">
        <f t="shared" si="11"/>
        <v>0</v>
      </c>
      <c r="AR14" s="17"/>
      <c r="AS14" s="17"/>
      <c r="AT14" s="17"/>
      <c r="AU14" s="76">
        <f t="shared" si="6"/>
        <v>0</v>
      </c>
      <c r="AV14" s="82">
        <f t="shared" si="7"/>
        <v>0</v>
      </c>
      <c r="AW14" s="82">
        <f t="shared" si="8"/>
        <v>0</v>
      </c>
    </row>
    <row r="15" spans="1:49" ht="12.75">
      <c r="A15" s="31">
        <v>1120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76">
        <f t="shared" si="1"/>
        <v>0</v>
      </c>
      <c r="R15" s="76">
        <f t="shared" si="2"/>
        <v>0</v>
      </c>
      <c r="S15" s="76">
        <f t="shared" si="3"/>
        <v>0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76">
        <f t="shared" si="9"/>
        <v>0</v>
      </c>
      <c r="AP15" s="76">
        <f t="shared" si="10"/>
        <v>0</v>
      </c>
      <c r="AQ15" s="76">
        <f t="shared" si="11"/>
        <v>0</v>
      </c>
      <c r="AR15" s="17"/>
      <c r="AS15" s="17"/>
      <c r="AT15" s="17"/>
      <c r="AU15" s="76">
        <f t="shared" si="6"/>
        <v>0</v>
      </c>
      <c r="AV15" s="82">
        <f t="shared" si="7"/>
        <v>0</v>
      </c>
      <c r="AW15" s="82">
        <f t="shared" si="8"/>
        <v>0</v>
      </c>
    </row>
    <row r="16" spans="1:49" ht="12.75">
      <c r="A16" s="31">
        <v>1130</v>
      </c>
      <c r="B16" s="76">
        <f>SUM(B17:B25)</f>
        <v>0</v>
      </c>
      <c r="C16" s="76">
        <f>SUM(C17:C25)</f>
        <v>953509</v>
      </c>
      <c r="D16" s="76">
        <f>SUM(D17:D25)</f>
        <v>0</v>
      </c>
      <c r="E16" s="76">
        <f aca="true" t="shared" si="25" ref="E16:P16">SUM(E17:E25)</f>
        <v>0</v>
      </c>
      <c r="F16" s="76">
        <f t="shared" si="25"/>
        <v>59934</v>
      </c>
      <c r="G16" s="76">
        <f t="shared" si="25"/>
        <v>0</v>
      </c>
      <c r="H16" s="76">
        <f t="shared" si="25"/>
        <v>0</v>
      </c>
      <c r="I16" s="76">
        <f t="shared" si="25"/>
        <v>36190</v>
      </c>
      <c r="J16" s="76">
        <f t="shared" si="25"/>
        <v>0</v>
      </c>
      <c r="K16" s="76">
        <f t="shared" si="25"/>
        <v>0</v>
      </c>
      <c r="L16" s="76">
        <f t="shared" si="25"/>
        <v>50052</v>
      </c>
      <c r="M16" s="76">
        <f t="shared" si="25"/>
        <v>0</v>
      </c>
      <c r="N16" s="76">
        <f t="shared" si="25"/>
        <v>0</v>
      </c>
      <c r="O16" s="76">
        <f t="shared" si="25"/>
        <v>54645</v>
      </c>
      <c r="P16" s="76">
        <f t="shared" si="25"/>
        <v>0</v>
      </c>
      <c r="Q16" s="76">
        <f t="shared" si="1"/>
        <v>0</v>
      </c>
      <c r="R16" s="76">
        <f t="shared" si="2"/>
        <v>1154330</v>
      </c>
      <c r="S16" s="76">
        <f t="shared" si="3"/>
        <v>0</v>
      </c>
      <c r="T16" s="76">
        <f aca="true" t="shared" si="26" ref="T16:AN16">SUM(T17:T25)</f>
        <v>0</v>
      </c>
      <c r="U16" s="76">
        <f t="shared" si="26"/>
        <v>515936</v>
      </c>
      <c r="V16" s="76">
        <f t="shared" si="26"/>
        <v>0</v>
      </c>
      <c r="W16" s="76">
        <f t="shared" si="26"/>
        <v>0</v>
      </c>
      <c r="X16" s="76">
        <f t="shared" si="26"/>
        <v>45854</v>
      </c>
      <c r="Y16" s="76">
        <f t="shared" si="26"/>
        <v>0</v>
      </c>
      <c r="Z16" s="76">
        <f t="shared" si="26"/>
        <v>0</v>
      </c>
      <c r="AA16" s="76">
        <f t="shared" si="26"/>
        <v>17133</v>
      </c>
      <c r="AB16" s="76">
        <f t="shared" si="26"/>
        <v>17133</v>
      </c>
      <c r="AC16" s="76">
        <f t="shared" si="26"/>
        <v>0</v>
      </c>
      <c r="AD16" s="76">
        <f t="shared" si="26"/>
        <v>7290</v>
      </c>
      <c r="AE16" s="76">
        <f t="shared" si="26"/>
        <v>0</v>
      </c>
      <c r="AF16" s="76">
        <f aca="true" t="shared" si="27" ref="AF16:AK16">SUM(AF17:AF25)</f>
        <v>0</v>
      </c>
      <c r="AG16" s="76">
        <f t="shared" si="27"/>
        <v>4960</v>
      </c>
      <c r="AH16" s="76">
        <f t="shared" si="27"/>
        <v>4960</v>
      </c>
      <c r="AI16" s="76">
        <f t="shared" si="27"/>
        <v>0</v>
      </c>
      <c r="AJ16" s="76">
        <f t="shared" si="27"/>
        <v>6601</v>
      </c>
      <c r="AK16" s="76">
        <f t="shared" si="27"/>
        <v>0</v>
      </c>
      <c r="AL16" s="76">
        <f t="shared" si="26"/>
        <v>0</v>
      </c>
      <c r="AM16" s="76">
        <f t="shared" si="26"/>
        <v>12724</v>
      </c>
      <c r="AN16" s="76">
        <f t="shared" si="26"/>
        <v>0</v>
      </c>
      <c r="AO16" s="76">
        <f t="shared" si="9"/>
        <v>0</v>
      </c>
      <c r="AP16" s="76">
        <f t="shared" si="10"/>
        <v>610498</v>
      </c>
      <c r="AQ16" s="76">
        <f t="shared" si="11"/>
        <v>22093</v>
      </c>
      <c r="AR16" s="76">
        <f>SUM(AR17:AR25)</f>
        <v>0</v>
      </c>
      <c r="AS16" s="76">
        <f>SUM(AS17:AS25)</f>
        <v>37408</v>
      </c>
      <c r="AT16" s="76">
        <f>SUM(AT17:AT25)</f>
        <v>0</v>
      </c>
      <c r="AU16" s="76">
        <f t="shared" si="6"/>
        <v>0</v>
      </c>
      <c r="AV16" s="82">
        <f t="shared" si="7"/>
        <v>1802236</v>
      </c>
      <c r="AW16" s="82">
        <f t="shared" si="8"/>
        <v>22093</v>
      </c>
    </row>
    <row r="17" spans="1:49" ht="12.75">
      <c r="A17" s="31">
        <v>1131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76">
        <f t="shared" si="1"/>
        <v>0</v>
      </c>
      <c r="R17" s="76">
        <f t="shared" si="2"/>
        <v>0</v>
      </c>
      <c r="S17" s="76">
        <f t="shared" si="3"/>
        <v>0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76">
        <f t="shared" si="9"/>
        <v>0</v>
      </c>
      <c r="AP17" s="76">
        <f t="shared" si="10"/>
        <v>0</v>
      </c>
      <c r="AQ17" s="76">
        <f t="shared" si="11"/>
        <v>0</v>
      </c>
      <c r="AR17" s="17"/>
      <c r="AS17" s="17"/>
      <c r="AT17" s="17"/>
      <c r="AU17" s="76">
        <f t="shared" si="6"/>
        <v>0</v>
      </c>
      <c r="AV17" s="82">
        <f t="shared" si="7"/>
        <v>0</v>
      </c>
      <c r="AW17" s="82">
        <f t="shared" si="8"/>
        <v>0</v>
      </c>
    </row>
    <row r="18" spans="1:49" ht="12.75">
      <c r="A18" s="31">
        <v>1132</v>
      </c>
      <c r="B18" s="17"/>
      <c r="C18" s="17">
        <v>953509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76">
        <f t="shared" si="1"/>
        <v>0</v>
      </c>
      <c r="R18" s="76">
        <f t="shared" si="2"/>
        <v>953509</v>
      </c>
      <c r="S18" s="76">
        <f t="shared" si="3"/>
        <v>0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76">
        <f t="shared" si="9"/>
        <v>0</v>
      </c>
      <c r="AP18" s="76">
        <f t="shared" si="10"/>
        <v>0</v>
      </c>
      <c r="AQ18" s="76">
        <f t="shared" si="11"/>
        <v>0</v>
      </c>
      <c r="AR18" s="17"/>
      <c r="AS18" s="17"/>
      <c r="AT18" s="17"/>
      <c r="AU18" s="76">
        <f t="shared" si="6"/>
        <v>0</v>
      </c>
      <c r="AV18" s="82">
        <f t="shared" si="7"/>
        <v>953509</v>
      </c>
      <c r="AW18" s="82">
        <f t="shared" si="8"/>
        <v>0</v>
      </c>
    </row>
    <row r="19" spans="1:49" ht="12.75">
      <c r="A19" s="31">
        <v>1133</v>
      </c>
      <c r="B19" s="17"/>
      <c r="C19" s="17"/>
      <c r="D19" s="17"/>
      <c r="E19" s="17"/>
      <c r="F19" s="17">
        <v>59934</v>
      </c>
      <c r="G19" s="17"/>
      <c r="H19" s="17"/>
      <c r="I19" s="17">
        <v>36190</v>
      </c>
      <c r="J19" s="17"/>
      <c r="K19" s="17"/>
      <c r="L19" s="17">
        <v>50052</v>
      </c>
      <c r="M19" s="17"/>
      <c r="N19" s="17"/>
      <c r="O19" s="17">
        <v>54645</v>
      </c>
      <c r="P19" s="17"/>
      <c r="Q19" s="76">
        <f t="shared" si="1"/>
        <v>0</v>
      </c>
      <c r="R19" s="76">
        <f t="shared" si="2"/>
        <v>200821</v>
      </c>
      <c r="S19" s="76">
        <f t="shared" si="3"/>
        <v>0</v>
      </c>
      <c r="T19" s="17"/>
      <c r="U19" s="17">
        <v>515936</v>
      </c>
      <c r="V19" s="17"/>
      <c r="W19" s="17"/>
      <c r="X19" s="17">
        <v>45854</v>
      </c>
      <c r="Y19" s="17"/>
      <c r="Z19" s="17"/>
      <c r="AA19" s="17">
        <v>17133</v>
      </c>
      <c r="AB19" s="17">
        <v>17133</v>
      </c>
      <c r="AC19" s="17"/>
      <c r="AD19" s="17">
        <v>7290</v>
      </c>
      <c r="AE19" s="17"/>
      <c r="AF19" s="17"/>
      <c r="AG19" s="17">
        <v>4960</v>
      </c>
      <c r="AH19" s="17">
        <v>4960</v>
      </c>
      <c r="AI19" s="17"/>
      <c r="AJ19" s="17">
        <v>6601</v>
      </c>
      <c r="AK19" s="17"/>
      <c r="AL19" s="17"/>
      <c r="AM19" s="17">
        <v>12724</v>
      </c>
      <c r="AN19" s="17"/>
      <c r="AO19" s="76">
        <f t="shared" si="9"/>
        <v>0</v>
      </c>
      <c r="AP19" s="76">
        <f t="shared" si="10"/>
        <v>610498</v>
      </c>
      <c r="AQ19" s="76">
        <f t="shared" si="11"/>
        <v>22093</v>
      </c>
      <c r="AR19" s="17"/>
      <c r="AS19" s="17">
        <v>37408</v>
      </c>
      <c r="AT19" s="17"/>
      <c r="AU19" s="76">
        <f t="shared" si="6"/>
        <v>0</v>
      </c>
      <c r="AV19" s="82">
        <f t="shared" si="7"/>
        <v>848727</v>
      </c>
      <c r="AW19" s="82">
        <f t="shared" si="8"/>
        <v>22093</v>
      </c>
    </row>
    <row r="20" spans="1:49" ht="12.75">
      <c r="A20" s="31">
        <v>1134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76">
        <f t="shared" si="1"/>
        <v>0</v>
      </c>
      <c r="R20" s="76">
        <f t="shared" si="2"/>
        <v>0</v>
      </c>
      <c r="S20" s="76">
        <f t="shared" si="3"/>
        <v>0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76">
        <f t="shared" si="9"/>
        <v>0</v>
      </c>
      <c r="AP20" s="76">
        <f t="shared" si="10"/>
        <v>0</v>
      </c>
      <c r="AQ20" s="76">
        <f t="shared" si="11"/>
        <v>0</v>
      </c>
      <c r="AR20" s="17"/>
      <c r="AS20" s="17"/>
      <c r="AT20" s="17"/>
      <c r="AU20" s="76">
        <f t="shared" si="6"/>
        <v>0</v>
      </c>
      <c r="AV20" s="82">
        <f t="shared" si="7"/>
        <v>0</v>
      </c>
      <c r="AW20" s="82">
        <f t="shared" si="8"/>
        <v>0</v>
      </c>
    </row>
    <row r="21" spans="1:49" ht="12.75">
      <c r="A21" s="31">
        <v>1135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76">
        <f t="shared" si="1"/>
        <v>0</v>
      </c>
      <c r="R21" s="76">
        <f t="shared" si="2"/>
        <v>0</v>
      </c>
      <c r="S21" s="76">
        <f t="shared" si="3"/>
        <v>0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76">
        <f t="shared" si="9"/>
        <v>0</v>
      </c>
      <c r="AP21" s="76">
        <f t="shared" si="10"/>
        <v>0</v>
      </c>
      <c r="AQ21" s="76">
        <f t="shared" si="11"/>
        <v>0</v>
      </c>
      <c r="AR21" s="17"/>
      <c r="AS21" s="17"/>
      <c r="AT21" s="17"/>
      <c r="AU21" s="76">
        <f t="shared" si="6"/>
        <v>0</v>
      </c>
      <c r="AV21" s="82">
        <f t="shared" si="7"/>
        <v>0</v>
      </c>
      <c r="AW21" s="82">
        <f t="shared" si="8"/>
        <v>0</v>
      </c>
    </row>
    <row r="22" spans="1:49" ht="12.75">
      <c r="A22" s="31">
        <v>1136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76">
        <f t="shared" si="1"/>
        <v>0</v>
      </c>
      <c r="R22" s="76">
        <f t="shared" si="2"/>
        <v>0</v>
      </c>
      <c r="S22" s="76">
        <f t="shared" si="3"/>
        <v>0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76">
        <f t="shared" si="9"/>
        <v>0</v>
      </c>
      <c r="AP22" s="76">
        <f t="shared" si="10"/>
        <v>0</v>
      </c>
      <c r="AQ22" s="76">
        <f t="shared" si="11"/>
        <v>0</v>
      </c>
      <c r="AR22" s="17"/>
      <c r="AS22" s="17"/>
      <c r="AT22" s="17"/>
      <c r="AU22" s="76">
        <f t="shared" si="6"/>
        <v>0</v>
      </c>
      <c r="AV22" s="82">
        <f t="shared" si="7"/>
        <v>0</v>
      </c>
      <c r="AW22" s="82">
        <f t="shared" si="8"/>
        <v>0</v>
      </c>
    </row>
    <row r="23" spans="1:49" ht="12.75">
      <c r="A23" s="31">
        <v>1137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76">
        <f t="shared" si="1"/>
        <v>0</v>
      </c>
      <c r="R23" s="76">
        <f t="shared" si="2"/>
        <v>0</v>
      </c>
      <c r="S23" s="76">
        <f t="shared" si="3"/>
        <v>0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76">
        <f t="shared" si="9"/>
        <v>0</v>
      </c>
      <c r="AP23" s="76">
        <f t="shared" si="10"/>
        <v>0</v>
      </c>
      <c r="AQ23" s="76">
        <f t="shared" si="11"/>
        <v>0</v>
      </c>
      <c r="AR23" s="17"/>
      <c r="AS23" s="17"/>
      <c r="AT23" s="17"/>
      <c r="AU23" s="76">
        <f t="shared" si="6"/>
        <v>0</v>
      </c>
      <c r="AV23" s="82">
        <f t="shared" si="7"/>
        <v>0</v>
      </c>
      <c r="AW23" s="82">
        <f t="shared" si="8"/>
        <v>0</v>
      </c>
    </row>
    <row r="24" spans="1:49" ht="12.75">
      <c r="A24" s="31">
        <v>1138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76">
        <f t="shared" si="1"/>
        <v>0</v>
      </c>
      <c r="R24" s="76">
        <f t="shared" si="2"/>
        <v>0</v>
      </c>
      <c r="S24" s="76">
        <f t="shared" si="3"/>
        <v>0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76">
        <f t="shared" si="9"/>
        <v>0</v>
      </c>
      <c r="AP24" s="76">
        <f t="shared" si="10"/>
        <v>0</v>
      </c>
      <c r="AQ24" s="76">
        <f t="shared" si="11"/>
        <v>0</v>
      </c>
      <c r="AR24" s="17"/>
      <c r="AS24" s="17"/>
      <c r="AT24" s="17"/>
      <c r="AU24" s="76">
        <f t="shared" si="6"/>
        <v>0</v>
      </c>
      <c r="AV24" s="82">
        <f t="shared" si="7"/>
        <v>0</v>
      </c>
      <c r="AW24" s="82">
        <f t="shared" si="8"/>
        <v>0</v>
      </c>
    </row>
    <row r="25" spans="1:49" ht="12.75">
      <c r="A25" s="31">
        <v>1139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76">
        <f t="shared" si="1"/>
        <v>0</v>
      </c>
      <c r="R25" s="76">
        <f t="shared" si="2"/>
        <v>0</v>
      </c>
      <c r="S25" s="76">
        <f t="shared" si="3"/>
        <v>0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76">
        <f t="shared" si="9"/>
        <v>0</v>
      </c>
      <c r="AP25" s="76">
        <f t="shared" si="10"/>
        <v>0</v>
      </c>
      <c r="AQ25" s="76">
        <f t="shared" si="11"/>
        <v>0</v>
      </c>
      <c r="AR25" s="17"/>
      <c r="AS25" s="17"/>
      <c r="AT25" s="17"/>
      <c r="AU25" s="76">
        <f t="shared" si="6"/>
        <v>0</v>
      </c>
      <c r="AV25" s="82">
        <f t="shared" si="7"/>
        <v>0</v>
      </c>
      <c r="AW25" s="82">
        <f t="shared" si="8"/>
        <v>0</v>
      </c>
    </row>
    <row r="26" spans="1:49" ht="12.75">
      <c r="A26" s="31">
        <v>1140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76">
        <f t="shared" si="1"/>
        <v>0</v>
      </c>
      <c r="R26" s="76">
        <f t="shared" si="2"/>
        <v>0</v>
      </c>
      <c r="S26" s="76">
        <f t="shared" si="3"/>
        <v>0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76">
        <f t="shared" si="9"/>
        <v>0</v>
      </c>
      <c r="AP26" s="76">
        <f t="shared" si="10"/>
        <v>0</v>
      </c>
      <c r="AQ26" s="76">
        <f t="shared" si="11"/>
        <v>0</v>
      </c>
      <c r="AR26" s="17"/>
      <c r="AS26" s="17"/>
      <c r="AT26" s="17"/>
      <c r="AU26" s="76">
        <f t="shared" si="6"/>
        <v>0</v>
      </c>
      <c r="AV26" s="82">
        <f t="shared" si="7"/>
        <v>0</v>
      </c>
      <c r="AW26" s="82">
        <f t="shared" si="8"/>
        <v>0</v>
      </c>
    </row>
    <row r="27" spans="1:49" ht="12.75">
      <c r="A27" s="31">
        <v>1150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76">
        <f t="shared" si="1"/>
        <v>0</v>
      </c>
      <c r="R27" s="76">
        <f t="shared" si="2"/>
        <v>0</v>
      </c>
      <c r="S27" s="76">
        <f t="shared" si="3"/>
        <v>0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76">
        <f t="shared" si="9"/>
        <v>0</v>
      </c>
      <c r="AP27" s="76">
        <f t="shared" si="10"/>
        <v>0</v>
      </c>
      <c r="AQ27" s="76">
        <f t="shared" si="11"/>
        <v>0</v>
      </c>
      <c r="AR27" s="17"/>
      <c r="AS27" s="17"/>
      <c r="AT27" s="17"/>
      <c r="AU27" s="76">
        <f t="shared" si="6"/>
        <v>0</v>
      </c>
      <c r="AV27" s="82">
        <f t="shared" si="7"/>
        <v>0</v>
      </c>
      <c r="AW27" s="82">
        <f t="shared" si="8"/>
        <v>0</v>
      </c>
    </row>
    <row r="28" spans="1:49" ht="12.75">
      <c r="A28" s="31">
        <v>1160</v>
      </c>
      <c r="B28" s="76">
        <f>SUM(B29:B33)</f>
        <v>0</v>
      </c>
      <c r="C28" s="76">
        <f>SUM(C29:C33)</f>
        <v>0</v>
      </c>
      <c r="D28" s="76">
        <f>SUM(D29:D33)</f>
        <v>0</v>
      </c>
      <c r="E28" s="76">
        <f aca="true" t="shared" si="28" ref="E28:P28">SUM(E29:E33)</f>
        <v>0</v>
      </c>
      <c r="F28" s="76">
        <f t="shared" si="28"/>
        <v>0</v>
      </c>
      <c r="G28" s="76">
        <f t="shared" si="28"/>
        <v>0</v>
      </c>
      <c r="H28" s="76">
        <f t="shared" si="28"/>
        <v>0</v>
      </c>
      <c r="I28" s="76">
        <f t="shared" si="28"/>
        <v>0</v>
      </c>
      <c r="J28" s="76">
        <f t="shared" si="28"/>
        <v>0</v>
      </c>
      <c r="K28" s="76">
        <f t="shared" si="28"/>
        <v>0</v>
      </c>
      <c r="L28" s="76">
        <f t="shared" si="28"/>
        <v>0</v>
      </c>
      <c r="M28" s="76">
        <f t="shared" si="28"/>
        <v>0</v>
      </c>
      <c r="N28" s="76">
        <f t="shared" si="28"/>
        <v>0</v>
      </c>
      <c r="O28" s="76">
        <f t="shared" si="28"/>
        <v>0</v>
      </c>
      <c r="P28" s="76">
        <f t="shared" si="28"/>
        <v>0</v>
      </c>
      <c r="Q28" s="76">
        <f t="shared" si="1"/>
        <v>0</v>
      </c>
      <c r="R28" s="76">
        <f t="shared" si="2"/>
        <v>0</v>
      </c>
      <c r="S28" s="76">
        <f t="shared" si="3"/>
        <v>0</v>
      </c>
      <c r="T28" s="76">
        <f aca="true" t="shared" si="29" ref="T28:AN28">SUM(T29:T33)</f>
        <v>0</v>
      </c>
      <c r="U28" s="76">
        <f t="shared" si="29"/>
        <v>0</v>
      </c>
      <c r="V28" s="76">
        <f t="shared" si="29"/>
        <v>0</v>
      </c>
      <c r="W28" s="76">
        <f t="shared" si="29"/>
        <v>0</v>
      </c>
      <c r="X28" s="76">
        <f t="shared" si="29"/>
        <v>0</v>
      </c>
      <c r="Y28" s="76">
        <f t="shared" si="29"/>
        <v>0</v>
      </c>
      <c r="Z28" s="76">
        <f t="shared" si="29"/>
        <v>0</v>
      </c>
      <c r="AA28" s="76">
        <f t="shared" si="29"/>
        <v>0</v>
      </c>
      <c r="AB28" s="76">
        <f t="shared" si="29"/>
        <v>0</v>
      </c>
      <c r="AC28" s="76">
        <f t="shared" si="29"/>
        <v>0</v>
      </c>
      <c r="AD28" s="76">
        <f t="shared" si="29"/>
        <v>0</v>
      </c>
      <c r="AE28" s="76">
        <f t="shared" si="29"/>
        <v>0</v>
      </c>
      <c r="AF28" s="76">
        <f aca="true" t="shared" si="30" ref="AF28:AK28">SUM(AF29:AF33)</f>
        <v>0</v>
      </c>
      <c r="AG28" s="76">
        <f t="shared" si="30"/>
        <v>0</v>
      </c>
      <c r="AH28" s="76">
        <f t="shared" si="30"/>
        <v>0</v>
      </c>
      <c r="AI28" s="76">
        <f t="shared" si="30"/>
        <v>0</v>
      </c>
      <c r="AJ28" s="76">
        <f t="shared" si="30"/>
        <v>0</v>
      </c>
      <c r="AK28" s="76">
        <f t="shared" si="30"/>
        <v>0</v>
      </c>
      <c r="AL28" s="76">
        <f t="shared" si="29"/>
        <v>0</v>
      </c>
      <c r="AM28" s="76">
        <f t="shared" si="29"/>
        <v>0</v>
      </c>
      <c r="AN28" s="76">
        <f t="shared" si="29"/>
        <v>0</v>
      </c>
      <c r="AO28" s="76">
        <f t="shared" si="9"/>
        <v>0</v>
      </c>
      <c r="AP28" s="76">
        <f t="shared" si="10"/>
        <v>0</v>
      </c>
      <c r="AQ28" s="76">
        <f t="shared" si="11"/>
        <v>0</v>
      </c>
      <c r="AR28" s="76">
        <f>SUM(AR29:AR33)</f>
        <v>0</v>
      </c>
      <c r="AS28" s="76">
        <f>SUM(AS29:AS33)</f>
        <v>0</v>
      </c>
      <c r="AT28" s="76">
        <f>SUM(AT29:AT33)</f>
        <v>0</v>
      </c>
      <c r="AU28" s="76">
        <f t="shared" si="6"/>
        <v>0</v>
      </c>
      <c r="AV28" s="82">
        <f t="shared" si="7"/>
        <v>0</v>
      </c>
      <c r="AW28" s="82">
        <f t="shared" si="8"/>
        <v>0</v>
      </c>
    </row>
    <row r="29" spans="1:49" ht="12.75">
      <c r="A29" s="31">
        <v>1161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76">
        <f t="shared" si="1"/>
        <v>0</v>
      </c>
      <c r="R29" s="76">
        <f t="shared" si="2"/>
        <v>0</v>
      </c>
      <c r="S29" s="76">
        <f t="shared" si="3"/>
        <v>0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76">
        <f t="shared" si="9"/>
        <v>0</v>
      </c>
      <c r="AP29" s="76">
        <f t="shared" si="10"/>
        <v>0</v>
      </c>
      <c r="AQ29" s="76">
        <f t="shared" si="11"/>
        <v>0</v>
      </c>
      <c r="AR29" s="17"/>
      <c r="AS29" s="17"/>
      <c r="AT29" s="17"/>
      <c r="AU29" s="76">
        <f t="shared" si="6"/>
        <v>0</v>
      </c>
      <c r="AV29" s="82">
        <f t="shared" si="7"/>
        <v>0</v>
      </c>
      <c r="AW29" s="82">
        <f t="shared" si="8"/>
        <v>0</v>
      </c>
    </row>
    <row r="30" spans="1:49" ht="12.75">
      <c r="A30" s="31">
        <v>1162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76">
        <f t="shared" si="1"/>
        <v>0</v>
      </c>
      <c r="R30" s="76">
        <f t="shared" si="2"/>
        <v>0</v>
      </c>
      <c r="S30" s="76">
        <f t="shared" si="3"/>
        <v>0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76">
        <f t="shared" si="9"/>
        <v>0</v>
      </c>
      <c r="AP30" s="76">
        <f t="shared" si="10"/>
        <v>0</v>
      </c>
      <c r="AQ30" s="76">
        <f t="shared" si="11"/>
        <v>0</v>
      </c>
      <c r="AR30" s="17"/>
      <c r="AS30" s="17"/>
      <c r="AT30" s="17"/>
      <c r="AU30" s="76">
        <f t="shared" si="6"/>
        <v>0</v>
      </c>
      <c r="AV30" s="82">
        <f t="shared" si="7"/>
        <v>0</v>
      </c>
      <c r="AW30" s="82">
        <f t="shared" si="8"/>
        <v>0</v>
      </c>
    </row>
    <row r="31" spans="1:49" ht="12.75">
      <c r="A31" s="31">
        <v>1163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76">
        <f t="shared" si="1"/>
        <v>0</v>
      </c>
      <c r="R31" s="76">
        <f t="shared" si="2"/>
        <v>0</v>
      </c>
      <c r="S31" s="76">
        <f t="shared" si="3"/>
        <v>0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76">
        <f t="shared" si="9"/>
        <v>0</v>
      </c>
      <c r="AP31" s="76">
        <f t="shared" si="10"/>
        <v>0</v>
      </c>
      <c r="AQ31" s="76">
        <f t="shared" si="11"/>
        <v>0</v>
      </c>
      <c r="AR31" s="17"/>
      <c r="AS31" s="17"/>
      <c r="AT31" s="17"/>
      <c r="AU31" s="76">
        <f t="shared" si="6"/>
        <v>0</v>
      </c>
      <c r="AV31" s="82">
        <f t="shared" si="7"/>
        <v>0</v>
      </c>
      <c r="AW31" s="82">
        <f t="shared" si="8"/>
        <v>0</v>
      </c>
    </row>
    <row r="32" spans="1:49" ht="12.75">
      <c r="A32" s="31">
        <v>1164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76">
        <f t="shared" si="1"/>
        <v>0</v>
      </c>
      <c r="R32" s="76">
        <f t="shared" si="2"/>
        <v>0</v>
      </c>
      <c r="S32" s="76">
        <f t="shared" si="3"/>
        <v>0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76">
        <f t="shared" si="9"/>
        <v>0</v>
      </c>
      <c r="AP32" s="76">
        <f t="shared" si="10"/>
        <v>0</v>
      </c>
      <c r="AQ32" s="76">
        <f t="shared" si="11"/>
        <v>0</v>
      </c>
      <c r="AR32" s="17"/>
      <c r="AS32" s="17"/>
      <c r="AT32" s="17"/>
      <c r="AU32" s="76">
        <f t="shared" si="6"/>
        <v>0</v>
      </c>
      <c r="AV32" s="82">
        <f t="shared" si="7"/>
        <v>0</v>
      </c>
      <c r="AW32" s="82">
        <f t="shared" si="8"/>
        <v>0</v>
      </c>
    </row>
    <row r="33" spans="1:49" ht="12.75">
      <c r="A33" s="31">
        <v>1165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76">
        <f t="shared" si="1"/>
        <v>0</v>
      </c>
      <c r="R33" s="76">
        <f t="shared" si="2"/>
        <v>0</v>
      </c>
      <c r="S33" s="76">
        <f t="shared" si="3"/>
        <v>0</v>
      </c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76">
        <f t="shared" si="9"/>
        <v>0</v>
      </c>
      <c r="AP33" s="76">
        <f t="shared" si="10"/>
        <v>0</v>
      </c>
      <c r="AQ33" s="76">
        <f t="shared" si="11"/>
        <v>0</v>
      </c>
      <c r="AR33" s="17"/>
      <c r="AS33" s="17"/>
      <c r="AT33" s="17"/>
      <c r="AU33" s="76">
        <f t="shared" si="6"/>
        <v>0</v>
      </c>
      <c r="AV33" s="82">
        <f t="shared" si="7"/>
        <v>0</v>
      </c>
      <c r="AW33" s="82">
        <f t="shared" si="8"/>
        <v>0</v>
      </c>
    </row>
    <row r="34" spans="1:49" ht="12.75">
      <c r="A34" s="31">
        <v>1170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76">
        <f t="shared" si="1"/>
        <v>0</v>
      </c>
      <c r="R34" s="76">
        <f t="shared" si="2"/>
        <v>0</v>
      </c>
      <c r="S34" s="76">
        <f t="shared" si="3"/>
        <v>0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76">
        <f t="shared" si="9"/>
        <v>0</v>
      </c>
      <c r="AP34" s="76">
        <f t="shared" si="10"/>
        <v>0</v>
      </c>
      <c r="AQ34" s="76">
        <f t="shared" si="11"/>
        <v>0</v>
      </c>
      <c r="AR34" s="17"/>
      <c r="AS34" s="17"/>
      <c r="AT34" s="17"/>
      <c r="AU34" s="76">
        <f t="shared" si="6"/>
        <v>0</v>
      </c>
      <c r="AV34" s="82">
        <f t="shared" si="7"/>
        <v>0</v>
      </c>
      <c r="AW34" s="82">
        <f t="shared" si="8"/>
        <v>0</v>
      </c>
    </row>
    <row r="35" spans="1:49" ht="12.75">
      <c r="A35" s="31">
        <v>1200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76">
        <f t="shared" si="1"/>
        <v>0</v>
      </c>
      <c r="R35" s="76">
        <f t="shared" si="2"/>
        <v>0</v>
      </c>
      <c r="S35" s="76">
        <f t="shared" si="3"/>
        <v>0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76">
        <f t="shared" si="9"/>
        <v>0</v>
      </c>
      <c r="AP35" s="76">
        <f t="shared" si="10"/>
        <v>0</v>
      </c>
      <c r="AQ35" s="76">
        <f t="shared" si="11"/>
        <v>0</v>
      </c>
      <c r="AR35" s="17"/>
      <c r="AS35" s="17"/>
      <c r="AT35" s="17"/>
      <c r="AU35" s="76">
        <f t="shared" si="6"/>
        <v>0</v>
      </c>
      <c r="AV35" s="82">
        <f t="shared" si="7"/>
        <v>0</v>
      </c>
      <c r="AW35" s="82">
        <f t="shared" si="8"/>
        <v>0</v>
      </c>
    </row>
    <row r="36" spans="1:49" ht="12.75">
      <c r="A36" s="31">
        <v>1300</v>
      </c>
      <c r="B36" s="76">
        <f>B37+B38+B39+B44</f>
        <v>0</v>
      </c>
      <c r="C36" s="76">
        <f>C37+C38+C39+C44</f>
        <v>0</v>
      </c>
      <c r="D36" s="76">
        <f>D37+D38+D39+D44</f>
        <v>0</v>
      </c>
      <c r="E36" s="76">
        <f aca="true" t="shared" si="31" ref="E36:P36">E37+E38+E39+E44</f>
        <v>0</v>
      </c>
      <c r="F36" s="76">
        <f t="shared" si="31"/>
        <v>0</v>
      </c>
      <c r="G36" s="76">
        <f t="shared" si="31"/>
        <v>0</v>
      </c>
      <c r="H36" s="76">
        <f t="shared" si="31"/>
        <v>0</v>
      </c>
      <c r="I36" s="76">
        <f t="shared" si="31"/>
        <v>0</v>
      </c>
      <c r="J36" s="76">
        <f t="shared" si="31"/>
        <v>0</v>
      </c>
      <c r="K36" s="76">
        <f t="shared" si="31"/>
        <v>0</v>
      </c>
      <c r="L36" s="76">
        <f t="shared" si="31"/>
        <v>0</v>
      </c>
      <c r="M36" s="76">
        <f t="shared" si="31"/>
        <v>0</v>
      </c>
      <c r="N36" s="76">
        <f t="shared" si="31"/>
        <v>0</v>
      </c>
      <c r="O36" s="76">
        <f t="shared" si="31"/>
        <v>0</v>
      </c>
      <c r="P36" s="76">
        <f t="shared" si="31"/>
        <v>0</v>
      </c>
      <c r="Q36" s="76">
        <f t="shared" si="1"/>
        <v>0</v>
      </c>
      <c r="R36" s="76">
        <f t="shared" si="2"/>
        <v>0</v>
      </c>
      <c r="S36" s="76">
        <f t="shared" si="3"/>
        <v>0</v>
      </c>
      <c r="T36" s="76">
        <f aca="true" t="shared" si="32" ref="T36:AN36">T37+T38+T39+T44</f>
        <v>0</v>
      </c>
      <c r="U36" s="76">
        <f t="shared" si="32"/>
        <v>0</v>
      </c>
      <c r="V36" s="76">
        <f t="shared" si="32"/>
        <v>0</v>
      </c>
      <c r="W36" s="76">
        <f t="shared" si="32"/>
        <v>0</v>
      </c>
      <c r="X36" s="76">
        <f t="shared" si="32"/>
        <v>0</v>
      </c>
      <c r="Y36" s="76">
        <f t="shared" si="32"/>
        <v>0</v>
      </c>
      <c r="Z36" s="76">
        <f t="shared" si="32"/>
        <v>0</v>
      </c>
      <c r="AA36" s="76">
        <f t="shared" si="32"/>
        <v>0</v>
      </c>
      <c r="AB36" s="76">
        <f t="shared" si="32"/>
        <v>0</v>
      </c>
      <c r="AC36" s="76">
        <f t="shared" si="32"/>
        <v>0</v>
      </c>
      <c r="AD36" s="76">
        <f t="shared" si="32"/>
        <v>0</v>
      </c>
      <c r="AE36" s="76">
        <f t="shared" si="32"/>
        <v>0</v>
      </c>
      <c r="AF36" s="76">
        <f aca="true" t="shared" si="33" ref="AF36:AK36">AF37+AF38+AF39+AF44</f>
        <v>0</v>
      </c>
      <c r="AG36" s="76">
        <f t="shared" si="33"/>
        <v>0</v>
      </c>
      <c r="AH36" s="76">
        <f t="shared" si="33"/>
        <v>0</v>
      </c>
      <c r="AI36" s="76">
        <f t="shared" si="33"/>
        <v>0</v>
      </c>
      <c r="AJ36" s="76">
        <f t="shared" si="33"/>
        <v>0</v>
      </c>
      <c r="AK36" s="76">
        <f t="shared" si="33"/>
        <v>0</v>
      </c>
      <c r="AL36" s="76">
        <f t="shared" si="32"/>
        <v>0</v>
      </c>
      <c r="AM36" s="76">
        <f t="shared" si="32"/>
        <v>0</v>
      </c>
      <c r="AN36" s="76">
        <f t="shared" si="32"/>
        <v>0</v>
      </c>
      <c r="AO36" s="76">
        <f t="shared" si="9"/>
        <v>0</v>
      </c>
      <c r="AP36" s="76">
        <f t="shared" si="10"/>
        <v>0</v>
      </c>
      <c r="AQ36" s="76">
        <f t="shared" si="11"/>
        <v>0</v>
      </c>
      <c r="AR36" s="76">
        <f>AR37+AR38+AR39+AR44</f>
        <v>0</v>
      </c>
      <c r="AS36" s="76">
        <f>AS37+AS38+AS39+AS44</f>
        <v>0</v>
      </c>
      <c r="AT36" s="76">
        <f>AT37+AT38+AT39+AT44</f>
        <v>0</v>
      </c>
      <c r="AU36" s="76">
        <f aca="true" t="shared" si="34" ref="AU36:AU53">Q36+AO36+AR36</f>
        <v>0</v>
      </c>
      <c r="AV36" s="82">
        <f aca="true" t="shared" si="35" ref="AV36:AV53">R36+AP36+AS36</f>
        <v>0</v>
      </c>
      <c r="AW36" s="82">
        <f aca="true" t="shared" si="36" ref="AW36:AW53">S36+AQ36+AT36</f>
        <v>0</v>
      </c>
    </row>
    <row r="37" spans="1:49" ht="12.75">
      <c r="A37" s="31">
        <v>1310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76">
        <f t="shared" si="1"/>
        <v>0</v>
      </c>
      <c r="R37" s="76">
        <f t="shared" si="2"/>
        <v>0</v>
      </c>
      <c r="S37" s="76">
        <f t="shared" si="3"/>
        <v>0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76">
        <f t="shared" si="9"/>
        <v>0</v>
      </c>
      <c r="AP37" s="76">
        <f t="shared" si="10"/>
        <v>0</v>
      </c>
      <c r="AQ37" s="76">
        <f t="shared" si="11"/>
        <v>0</v>
      </c>
      <c r="AR37" s="17"/>
      <c r="AS37" s="17"/>
      <c r="AT37" s="17"/>
      <c r="AU37" s="76">
        <f t="shared" si="34"/>
        <v>0</v>
      </c>
      <c r="AV37" s="82">
        <f t="shared" si="35"/>
        <v>0</v>
      </c>
      <c r="AW37" s="82">
        <f t="shared" si="36"/>
        <v>0</v>
      </c>
    </row>
    <row r="38" spans="1:49" ht="12.75">
      <c r="A38" s="31">
        <v>1320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76">
        <f t="shared" si="1"/>
        <v>0</v>
      </c>
      <c r="R38" s="76">
        <f t="shared" si="2"/>
        <v>0</v>
      </c>
      <c r="S38" s="76">
        <f t="shared" si="3"/>
        <v>0</v>
      </c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76">
        <f t="shared" si="9"/>
        <v>0</v>
      </c>
      <c r="AP38" s="76">
        <f t="shared" si="10"/>
        <v>0</v>
      </c>
      <c r="AQ38" s="76">
        <f t="shared" si="11"/>
        <v>0</v>
      </c>
      <c r="AR38" s="17"/>
      <c r="AS38" s="17"/>
      <c r="AT38" s="17"/>
      <c r="AU38" s="76">
        <f t="shared" si="34"/>
        <v>0</v>
      </c>
      <c r="AV38" s="82">
        <f t="shared" si="35"/>
        <v>0</v>
      </c>
      <c r="AW38" s="82">
        <f t="shared" si="36"/>
        <v>0</v>
      </c>
    </row>
    <row r="39" spans="1:49" ht="12.75">
      <c r="A39" s="31">
        <v>1340</v>
      </c>
      <c r="B39" s="76">
        <f>SUM(B40:B43)</f>
        <v>0</v>
      </c>
      <c r="C39" s="76">
        <f>SUM(C40:C43)</f>
        <v>0</v>
      </c>
      <c r="D39" s="76">
        <f>SUM(D40:D43)</f>
        <v>0</v>
      </c>
      <c r="E39" s="76">
        <f aca="true" t="shared" si="37" ref="E39:P39">SUM(E40:E43)</f>
        <v>0</v>
      </c>
      <c r="F39" s="76">
        <f t="shared" si="37"/>
        <v>0</v>
      </c>
      <c r="G39" s="76">
        <f t="shared" si="37"/>
        <v>0</v>
      </c>
      <c r="H39" s="76">
        <f t="shared" si="37"/>
        <v>0</v>
      </c>
      <c r="I39" s="76">
        <f t="shared" si="37"/>
        <v>0</v>
      </c>
      <c r="J39" s="76">
        <f t="shared" si="37"/>
        <v>0</v>
      </c>
      <c r="K39" s="76">
        <f t="shared" si="37"/>
        <v>0</v>
      </c>
      <c r="L39" s="76">
        <f t="shared" si="37"/>
        <v>0</v>
      </c>
      <c r="M39" s="76">
        <f t="shared" si="37"/>
        <v>0</v>
      </c>
      <c r="N39" s="76">
        <f t="shared" si="37"/>
        <v>0</v>
      </c>
      <c r="O39" s="76">
        <f t="shared" si="37"/>
        <v>0</v>
      </c>
      <c r="P39" s="76">
        <f t="shared" si="37"/>
        <v>0</v>
      </c>
      <c r="Q39" s="76">
        <f t="shared" si="1"/>
        <v>0</v>
      </c>
      <c r="R39" s="76">
        <f t="shared" si="2"/>
        <v>0</v>
      </c>
      <c r="S39" s="76">
        <f t="shared" si="3"/>
        <v>0</v>
      </c>
      <c r="T39" s="76">
        <f aca="true" t="shared" si="38" ref="T39:AN39">SUM(T40:T43)</f>
        <v>0</v>
      </c>
      <c r="U39" s="76">
        <f t="shared" si="38"/>
        <v>0</v>
      </c>
      <c r="V39" s="76">
        <f t="shared" si="38"/>
        <v>0</v>
      </c>
      <c r="W39" s="76">
        <f t="shared" si="38"/>
        <v>0</v>
      </c>
      <c r="X39" s="76">
        <f t="shared" si="38"/>
        <v>0</v>
      </c>
      <c r="Y39" s="76">
        <f t="shared" si="38"/>
        <v>0</v>
      </c>
      <c r="Z39" s="76">
        <f t="shared" si="38"/>
        <v>0</v>
      </c>
      <c r="AA39" s="76">
        <f t="shared" si="38"/>
        <v>0</v>
      </c>
      <c r="AB39" s="76">
        <f t="shared" si="38"/>
        <v>0</v>
      </c>
      <c r="AC39" s="76">
        <f t="shared" si="38"/>
        <v>0</v>
      </c>
      <c r="AD39" s="76">
        <f t="shared" si="38"/>
        <v>0</v>
      </c>
      <c r="AE39" s="76">
        <f t="shared" si="38"/>
        <v>0</v>
      </c>
      <c r="AF39" s="76">
        <f aca="true" t="shared" si="39" ref="AF39:AK39">SUM(AF40:AF43)</f>
        <v>0</v>
      </c>
      <c r="AG39" s="76">
        <f t="shared" si="39"/>
        <v>0</v>
      </c>
      <c r="AH39" s="76">
        <f t="shared" si="39"/>
        <v>0</v>
      </c>
      <c r="AI39" s="76">
        <f t="shared" si="39"/>
        <v>0</v>
      </c>
      <c r="AJ39" s="76">
        <f t="shared" si="39"/>
        <v>0</v>
      </c>
      <c r="AK39" s="76">
        <f t="shared" si="39"/>
        <v>0</v>
      </c>
      <c r="AL39" s="76">
        <f t="shared" si="38"/>
        <v>0</v>
      </c>
      <c r="AM39" s="76">
        <f t="shared" si="38"/>
        <v>0</v>
      </c>
      <c r="AN39" s="76">
        <f t="shared" si="38"/>
        <v>0</v>
      </c>
      <c r="AO39" s="76">
        <f t="shared" si="9"/>
        <v>0</v>
      </c>
      <c r="AP39" s="76">
        <f t="shared" si="10"/>
        <v>0</v>
      </c>
      <c r="AQ39" s="76">
        <f t="shared" si="11"/>
        <v>0</v>
      </c>
      <c r="AR39" s="76">
        <f>SUM(AR40:AR43)</f>
        <v>0</v>
      </c>
      <c r="AS39" s="76">
        <f>SUM(AS40:AS43)</f>
        <v>0</v>
      </c>
      <c r="AT39" s="76">
        <f>SUM(AT40:AT43)</f>
        <v>0</v>
      </c>
      <c r="AU39" s="76">
        <f t="shared" si="34"/>
        <v>0</v>
      </c>
      <c r="AV39" s="82">
        <f t="shared" si="35"/>
        <v>0</v>
      </c>
      <c r="AW39" s="82">
        <f t="shared" si="36"/>
        <v>0</v>
      </c>
    </row>
    <row r="40" spans="1:49" ht="12.75">
      <c r="A40" s="31">
        <v>1341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76">
        <f t="shared" si="1"/>
        <v>0</v>
      </c>
      <c r="R40" s="76">
        <f t="shared" si="2"/>
        <v>0</v>
      </c>
      <c r="S40" s="76">
        <f t="shared" si="3"/>
        <v>0</v>
      </c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76">
        <f t="shared" si="9"/>
        <v>0</v>
      </c>
      <c r="AP40" s="76">
        <f t="shared" si="10"/>
        <v>0</v>
      </c>
      <c r="AQ40" s="76">
        <f t="shared" si="11"/>
        <v>0</v>
      </c>
      <c r="AR40" s="17"/>
      <c r="AS40" s="17"/>
      <c r="AT40" s="17"/>
      <c r="AU40" s="76">
        <f t="shared" si="34"/>
        <v>0</v>
      </c>
      <c r="AV40" s="82">
        <f t="shared" si="35"/>
        <v>0</v>
      </c>
      <c r="AW40" s="82">
        <f t="shared" si="36"/>
        <v>0</v>
      </c>
    </row>
    <row r="41" spans="1:49" ht="12.75">
      <c r="A41" s="31">
        <v>1342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76">
        <f t="shared" si="1"/>
        <v>0</v>
      </c>
      <c r="R41" s="76">
        <f t="shared" si="2"/>
        <v>0</v>
      </c>
      <c r="S41" s="76">
        <f t="shared" si="3"/>
        <v>0</v>
      </c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76">
        <f t="shared" si="9"/>
        <v>0</v>
      </c>
      <c r="AP41" s="76">
        <f t="shared" si="10"/>
        <v>0</v>
      </c>
      <c r="AQ41" s="76">
        <f t="shared" si="11"/>
        <v>0</v>
      </c>
      <c r="AR41" s="17"/>
      <c r="AS41" s="17"/>
      <c r="AT41" s="17"/>
      <c r="AU41" s="76">
        <f t="shared" si="34"/>
        <v>0</v>
      </c>
      <c r="AV41" s="82">
        <f t="shared" si="35"/>
        <v>0</v>
      </c>
      <c r="AW41" s="82">
        <f t="shared" si="36"/>
        <v>0</v>
      </c>
    </row>
    <row r="42" spans="1:49" ht="12.75">
      <c r="A42" s="31">
        <v>1343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76">
        <f t="shared" si="1"/>
        <v>0</v>
      </c>
      <c r="R42" s="76">
        <f t="shared" si="2"/>
        <v>0</v>
      </c>
      <c r="S42" s="76">
        <f t="shared" si="3"/>
        <v>0</v>
      </c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76">
        <f t="shared" si="9"/>
        <v>0</v>
      </c>
      <c r="AP42" s="76">
        <f t="shared" si="10"/>
        <v>0</v>
      </c>
      <c r="AQ42" s="76">
        <f t="shared" si="11"/>
        <v>0</v>
      </c>
      <c r="AR42" s="17"/>
      <c r="AS42" s="17"/>
      <c r="AT42" s="17"/>
      <c r="AU42" s="76">
        <f t="shared" si="34"/>
        <v>0</v>
      </c>
      <c r="AV42" s="82">
        <f t="shared" si="35"/>
        <v>0</v>
      </c>
      <c r="AW42" s="82">
        <f t="shared" si="36"/>
        <v>0</v>
      </c>
    </row>
    <row r="43" spans="1:49" ht="12.75">
      <c r="A43" s="31">
        <v>1344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76">
        <f t="shared" si="1"/>
        <v>0</v>
      </c>
      <c r="R43" s="76">
        <f t="shared" si="2"/>
        <v>0</v>
      </c>
      <c r="S43" s="76">
        <f t="shared" si="3"/>
        <v>0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76">
        <f t="shared" si="9"/>
        <v>0</v>
      </c>
      <c r="AP43" s="76">
        <f t="shared" si="10"/>
        <v>0</v>
      </c>
      <c r="AQ43" s="76">
        <f t="shared" si="11"/>
        <v>0</v>
      </c>
      <c r="AR43" s="17"/>
      <c r="AS43" s="17"/>
      <c r="AT43" s="17"/>
      <c r="AU43" s="76">
        <f t="shared" si="34"/>
        <v>0</v>
      </c>
      <c r="AV43" s="82">
        <f t="shared" si="35"/>
        <v>0</v>
      </c>
      <c r="AW43" s="82">
        <f t="shared" si="36"/>
        <v>0</v>
      </c>
    </row>
    <row r="44" spans="1:49" ht="12.75">
      <c r="A44" s="31">
        <v>1350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76">
        <f t="shared" si="1"/>
        <v>0</v>
      </c>
      <c r="R44" s="76">
        <f t="shared" si="2"/>
        <v>0</v>
      </c>
      <c r="S44" s="76">
        <f t="shared" si="3"/>
        <v>0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76">
        <f t="shared" si="9"/>
        <v>0</v>
      </c>
      <c r="AP44" s="76">
        <f t="shared" si="10"/>
        <v>0</v>
      </c>
      <c r="AQ44" s="76">
        <f t="shared" si="11"/>
        <v>0</v>
      </c>
      <c r="AR44" s="17"/>
      <c r="AS44" s="17"/>
      <c r="AT44" s="17"/>
      <c r="AU44" s="76">
        <f t="shared" si="34"/>
        <v>0</v>
      </c>
      <c r="AV44" s="82">
        <f t="shared" si="35"/>
        <v>0</v>
      </c>
      <c r="AW44" s="82">
        <f t="shared" si="36"/>
        <v>0</v>
      </c>
    </row>
    <row r="45" spans="1:49" ht="12.75">
      <c r="A45" s="31">
        <v>2000</v>
      </c>
      <c r="B45" s="76">
        <f>B46</f>
        <v>0</v>
      </c>
      <c r="C45" s="76">
        <f>C46</f>
        <v>0</v>
      </c>
      <c r="D45" s="76">
        <f>D46</f>
        <v>0</v>
      </c>
      <c r="E45" s="76">
        <f aca="true" t="shared" si="40" ref="E45:P45">E46</f>
        <v>0</v>
      </c>
      <c r="F45" s="76">
        <f t="shared" si="40"/>
        <v>0</v>
      </c>
      <c r="G45" s="76">
        <f t="shared" si="40"/>
        <v>0</v>
      </c>
      <c r="H45" s="76">
        <f t="shared" si="40"/>
        <v>0</v>
      </c>
      <c r="I45" s="76">
        <f t="shared" si="40"/>
        <v>0</v>
      </c>
      <c r="J45" s="76">
        <f t="shared" si="40"/>
        <v>0</v>
      </c>
      <c r="K45" s="76">
        <f t="shared" si="40"/>
        <v>0</v>
      </c>
      <c r="L45" s="76">
        <f t="shared" si="40"/>
        <v>0</v>
      </c>
      <c r="M45" s="76">
        <f t="shared" si="40"/>
        <v>0</v>
      </c>
      <c r="N45" s="76">
        <f t="shared" si="40"/>
        <v>0</v>
      </c>
      <c r="O45" s="76">
        <f t="shared" si="40"/>
        <v>0</v>
      </c>
      <c r="P45" s="76">
        <f t="shared" si="40"/>
        <v>0</v>
      </c>
      <c r="Q45" s="76">
        <f t="shared" si="1"/>
        <v>0</v>
      </c>
      <c r="R45" s="76">
        <f t="shared" si="2"/>
        <v>0</v>
      </c>
      <c r="S45" s="76">
        <f t="shared" si="3"/>
        <v>0</v>
      </c>
      <c r="T45" s="76">
        <f aca="true" t="shared" si="41" ref="T45:AN45">T46</f>
        <v>0</v>
      </c>
      <c r="U45" s="76">
        <f t="shared" si="41"/>
        <v>0</v>
      </c>
      <c r="V45" s="76">
        <f t="shared" si="41"/>
        <v>0</v>
      </c>
      <c r="W45" s="76">
        <f t="shared" si="41"/>
        <v>0</v>
      </c>
      <c r="X45" s="76">
        <f t="shared" si="41"/>
        <v>0</v>
      </c>
      <c r="Y45" s="76">
        <f t="shared" si="41"/>
        <v>0</v>
      </c>
      <c r="Z45" s="76">
        <f t="shared" si="41"/>
        <v>0</v>
      </c>
      <c r="AA45" s="76">
        <f t="shared" si="41"/>
        <v>0</v>
      </c>
      <c r="AB45" s="76">
        <f t="shared" si="41"/>
        <v>0</v>
      </c>
      <c r="AC45" s="76">
        <f t="shared" si="41"/>
        <v>0</v>
      </c>
      <c r="AD45" s="76">
        <f t="shared" si="41"/>
        <v>0</v>
      </c>
      <c r="AE45" s="76">
        <f t="shared" si="41"/>
        <v>0</v>
      </c>
      <c r="AF45" s="76">
        <f t="shared" si="41"/>
        <v>0</v>
      </c>
      <c r="AG45" s="76">
        <f t="shared" si="41"/>
        <v>0</v>
      </c>
      <c r="AH45" s="76">
        <f t="shared" si="41"/>
        <v>0</v>
      </c>
      <c r="AI45" s="76">
        <f t="shared" si="41"/>
        <v>0</v>
      </c>
      <c r="AJ45" s="76">
        <f t="shared" si="41"/>
        <v>0</v>
      </c>
      <c r="AK45" s="76">
        <f t="shared" si="41"/>
        <v>0</v>
      </c>
      <c r="AL45" s="76">
        <f t="shared" si="41"/>
        <v>0</v>
      </c>
      <c r="AM45" s="76">
        <f t="shared" si="41"/>
        <v>0</v>
      </c>
      <c r="AN45" s="76">
        <f t="shared" si="41"/>
        <v>0</v>
      </c>
      <c r="AO45" s="76">
        <f t="shared" si="9"/>
        <v>0</v>
      </c>
      <c r="AP45" s="76">
        <f t="shared" si="10"/>
        <v>0</v>
      </c>
      <c r="AQ45" s="76">
        <f t="shared" si="11"/>
        <v>0</v>
      </c>
      <c r="AR45" s="76">
        <f>AR46</f>
        <v>0</v>
      </c>
      <c r="AS45" s="76">
        <f>AS46</f>
        <v>0</v>
      </c>
      <c r="AT45" s="76">
        <f>AT46</f>
        <v>0</v>
      </c>
      <c r="AU45" s="76">
        <f t="shared" si="34"/>
        <v>0</v>
      </c>
      <c r="AV45" s="82">
        <f t="shared" si="35"/>
        <v>0</v>
      </c>
      <c r="AW45" s="82">
        <f t="shared" si="36"/>
        <v>0</v>
      </c>
    </row>
    <row r="46" spans="1:49" ht="12.75">
      <c r="A46" s="31">
        <v>2100</v>
      </c>
      <c r="B46" s="76">
        <f>B47+B48</f>
        <v>0</v>
      </c>
      <c r="C46" s="76">
        <f>C47+C48</f>
        <v>0</v>
      </c>
      <c r="D46" s="76">
        <f>D47+D48</f>
        <v>0</v>
      </c>
      <c r="E46" s="76">
        <f aca="true" t="shared" si="42" ref="E46:P46">E47+E48</f>
        <v>0</v>
      </c>
      <c r="F46" s="76">
        <f t="shared" si="42"/>
        <v>0</v>
      </c>
      <c r="G46" s="76">
        <f t="shared" si="42"/>
        <v>0</v>
      </c>
      <c r="H46" s="76">
        <f t="shared" si="42"/>
        <v>0</v>
      </c>
      <c r="I46" s="76">
        <f t="shared" si="42"/>
        <v>0</v>
      </c>
      <c r="J46" s="76">
        <f t="shared" si="42"/>
        <v>0</v>
      </c>
      <c r="K46" s="76">
        <f t="shared" si="42"/>
        <v>0</v>
      </c>
      <c r="L46" s="76">
        <f t="shared" si="42"/>
        <v>0</v>
      </c>
      <c r="M46" s="76">
        <f t="shared" si="42"/>
        <v>0</v>
      </c>
      <c r="N46" s="76">
        <f t="shared" si="42"/>
        <v>0</v>
      </c>
      <c r="O46" s="76">
        <f t="shared" si="42"/>
        <v>0</v>
      </c>
      <c r="P46" s="76">
        <f t="shared" si="42"/>
        <v>0</v>
      </c>
      <c r="Q46" s="76">
        <f t="shared" si="1"/>
        <v>0</v>
      </c>
      <c r="R46" s="76">
        <f t="shared" si="2"/>
        <v>0</v>
      </c>
      <c r="S46" s="76">
        <f t="shared" si="3"/>
        <v>0</v>
      </c>
      <c r="T46" s="76">
        <f aca="true" t="shared" si="43" ref="T46:AN46">T47+T48</f>
        <v>0</v>
      </c>
      <c r="U46" s="76">
        <f t="shared" si="43"/>
        <v>0</v>
      </c>
      <c r="V46" s="76">
        <f t="shared" si="43"/>
        <v>0</v>
      </c>
      <c r="W46" s="76">
        <f t="shared" si="43"/>
        <v>0</v>
      </c>
      <c r="X46" s="76">
        <f t="shared" si="43"/>
        <v>0</v>
      </c>
      <c r="Y46" s="76">
        <f t="shared" si="43"/>
        <v>0</v>
      </c>
      <c r="Z46" s="76">
        <f t="shared" si="43"/>
        <v>0</v>
      </c>
      <c r="AA46" s="76">
        <f t="shared" si="43"/>
        <v>0</v>
      </c>
      <c r="AB46" s="76">
        <f t="shared" si="43"/>
        <v>0</v>
      </c>
      <c r="AC46" s="76">
        <f t="shared" si="43"/>
        <v>0</v>
      </c>
      <c r="AD46" s="76">
        <f t="shared" si="43"/>
        <v>0</v>
      </c>
      <c r="AE46" s="76">
        <f t="shared" si="43"/>
        <v>0</v>
      </c>
      <c r="AF46" s="76">
        <f aca="true" t="shared" si="44" ref="AF46:AK46">AF47+AF48</f>
        <v>0</v>
      </c>
      <c r="AG46" s="76">
        <f t="shared" si="44"/>
        <v>0</v>
      </c>
      <c r="AH46" s="76">
        <f t="shared" si="44"/>
        <v>0</v>
      </c>
      <c r="AI46" s="76">
        <f t="shared" si="44"/>
        <v>0</v>
      </c>
      <c r="AJ46" s="76">
        <f t="shared" si="44"/>
        <v>0</v>
      </c>
      <c r="AK46" s="76">
        <f t="shared" si="44"/>
        <v>0</v>
      </c>
      <c r="AL46" s="76">
        <f t="shared" si="43"/>
        <v>0</v>
      </c>
      <c r="AM46" s="76">
        <f t="shared" si="43"/>
        <v>0</v>
      </c>
      <c r="AN46" s="76">
        <f t="shared" si="43"/>
        <v>0</v>
      </c>
      <c r="AO46" s="76">
        <f t="shared" si="9"/>
        <v>0</v>
      </c>
      <c r="AP46" s="76">
        <f t="shared" si="10"/>
        <v>0</v>
      </c>
      <c r="AQ46" s="76">
        <f t="shared" si="11"/>
        <v>0</v>
      </c>
      <c r="AR46" s="76">
        <f>AR47+AR48</f>
        <v>0</v>
      </c>
      <c r="AS46" s="76">
        <f>AS47+AS48</f>
        <v>0</v>
      </c>
      <c r="AT46" s="76">
        <f>AT47+AT48</f>
        <v>0</v>
      </c>
      <c r="AU46" s="76">
        <f t="shared" si="34"/>
        <v>0</v>
      </c>
      <c r="AV46" s="82">
        <f t="shared" si="35"/>
        <v>0</v>
      </c>
      <c r="AW46" s="82">
        <f t="shared" si="36"/>
        <v>0</v>
      </c>
    </row>
    <row r="47" spans="1:49" ht="12.75">
      <c r="A47" s="31">
        <v>2110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76">
        <f t="shared" si="1"/>
        <v>0</v>
      </c>
      <c r="R47" s="76">
        <f t="shared" si="2"/>
        <v>0</v>
      </c>
      <c r="S47" s="76">
        <f t="shared" si="3"/>
        <v>0</v>
      </c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76">
        <f t="shared" si="9"/>
        <v>0</v>
      </c>
      <c r="AP47" s="76">
        <f t="shared" si="10"/>
        <v>0</v>
      </c>
      <c r="AQ47" s="76">
        <f t="shared" si="11"/>
        <v>0</v>
      </c>
      <c r="AR47" s="17"/>
      <c r="AS47" s="17"/>
      <c r="AT47" s="17"/>
      <c r="AU47" s="76">
        <f t="shared" si="34"/>
        <v>0</v>
      </c>
      <c r="AV47" s="82">
        <f t="shared" si="35"/>
        <v>0</v>
      </c>
      <c r="AW47" s="82">
        <f t="shared" si="36"/>
        <v>0</v>
      </c>
    </row>
    <row r="48" spans="1:49" ht="12.75">
      <c r="A48" s="31">
        <v>2130</v>
      </c>
      <c r="B48" s="76">
        <f>B49+B50</f>
        <v>0</v>
      </c>
      <c r="C48" s="76">
        <f>C49+C50</f>
        <v>0</v>
      </c>
      <c r="D48" s="76">
        <f>D49+D50</f>
        <v>0</v>
      </c>
      <c r="E48" s="76">
        <f aca="true" t="shared" si="45" ref="E48:P48">E49+E50</f>
        <v>0</v>
      </c>
      <c r="F48" s="76">
        <f t="shared" si="45"/>
        <v>0</v>
      </c>
      <c r="G48" s="76">
        <f t="shared" si="45"/>
        <v>0</v>
      </c>
      <c r="H48" s="76">
        <f t="shared" si="45"/>
        <v>0</v>
      </c>
      <c r="I48" s="76">
        <f t="shared" si="45"/>
        <v>0</v>
      </c>
      <c r="J48" s="76">
        <f t="shared" si="45"/>
        <v>0</v>
      </c>
      <c r="K48" s="76">
        <f t="shared" si="45"/>
        <v>0</v>
      </c>
      <c r="L48" s="76">
        <f t="shared" si="45"/>
        <v>0</v>
      </c>
      <c r="M48" s="76">
        <f t="shared" si="45"/>
        <v>0</v>
      </c>
      <c r="N48" s="76">
        <f t="shared" si="45"/>
        <v>0</v>
      </c>
      <c r="O48" s="76">
        <f t="shared" si="45"/>
        <v>0</v>
      </c>
      <c r="P48" s="76">
        <f t="shared" si="45"/>
        <v>0</v>
      </c>
      <c r="Q48" s="76">
        <f t="shared" si="1"/>
        <v>0</v>
      </c>
      <c r="R48" s="76">
        <f t="shared" si="2"/>
        <v>0</v>
      </c>
      <c r="S48" s="76">
        <f t="shared" si="3"/>
        <v>0</v>
      </c>
      <c r="T48" s="76">
        <f aca="true" t="shared" si="46" ref="T48:AN48">T49+T50</f>
        <v>0</v>
      </c>
      <c r="U48" s="76">
        <f t="shared" si="46"/>
        <v>0</v>
      </c>
      <c r="V48" s="76">
        <f t="shared" si="46"/>
        <v>0</v>
      </c>
      <c r="W48" s="76">
        <f t="shared" si="46"/>
        <v>0</v>
      </c>
      <c r="X48" s="76">
        <f t="shared" si="46"/>
        <v>0</v>
      </c>
      <c r="Y48" s="76">
        <f t="shared" si="46"/>
        <v>0</v>
      </c>
      <c r="Z48" s="76">
        <f t="shared" si="46"/>
        <v>0</v>
      </c>
      <c r="AA48" s="76">
        <f t="shared" si="46"/>
        <v>0</v>
      </c>
      <c r="AB48" s="76">
        <f t="shared" si="46"/>
        <v>0</v>
      </c>
      <c r="AC48" s="76">
        <f t="shared" si="46"/>
        <v>0</v>
      </c>
      <c r="AD48" s="76">
        <f t="shared" si="46"/>
        <v>0</v>
      </c>
      <c r="AE48" s="76">
        <f t="shared" si="46"/>
        <v>0</v>
      </c>
      <c r="AF48" s="76">
        <f aca="true" t="shared" si="47" ref="AF48:AK48">AF49+AF50</f>
        <v>0</v>
      </c>
      <c r="AG48" s="76">
        <f t="shared" si="47"/>
        <v>0</v>
      </c>
      <c r="AH48" s="76">
        <f t="shared" si="47"/>
        <v>0</v>
      </c>
      <c r="AI48" s="76">
        <f t="shared" si="47"/>
        <v>0</v>
      </c>
      <c r="AJ48" s="76">
        <f t="shared" si="47"/>
        <v>0</v>
      </c>
      <c r="AK48" s="76">
        <f t="shared" si="47"/>
        <v>0</v>
      </c>
      <c r="AL48" s="76">
        <f t="shared" si="46"/>
        <v>0</v>
      </c>
      <c r="AM48" s="76">
        <f t="shared" si="46"/>
        <v>0</v>
      </c>
      <c r="AN48" s="76">
        <f t="shared" si="46"/>
        <v>0</v>
      </c>
      <c r="AO48" s="76">
        <f t="shared" si="9"/>
        <v>0</v>
      </c>
      <c r="AP48" s="76">
        <f t="shared" si="10"/>
        <v>0</v>
      </c>
      <c r="AQ48" s="76">
        <f t="shared" si="11"/>
        <v>0</v>
      </c>
      <c r="AR48" s="76">
        <f>AR49+AR50</f>
        <v>0</v>
      </c>
      <c r="AS48" s="76">
        <f>AS49+AS50</f>
        <v>0</v>
      </c>
      <c r="AT48" s="76">
        <f>AT49+AT50</f>
        <v>0</v>
      </c>
      <c r="AU48" s="76">
        <f t="shared" si="34"/>
        <v>0</v>
      </c>
      <c r="AV48" s="82">
        <f t="shared" si="35"/>
        <v>0</v>
      </c>
      <c r="AW48" s="82">
        <f t="shared" si="36"/>
        <v>0</v>
      </c>
    </row>
    <row r="49" spans="1:49" ht="12.75">
      <c r="A49" s="31">
        <v>2131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76">
        <f t="shared" si="1"/>
        <v>0</v>
      </c>
      <c r="R49" s="76">
        <f t="shared" si="2"/>
        <v>0</v>
      </c>
      <c r="S49" s="76">
        <f t="shared" si="3"/>
        <v>0</v>
      </c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76">
        <f t="shared" si="9"/>
        <v>0</v>
      </c>
      <c r="AP49" s="76">
        <f t="shared" si="10"/>
        <v>0</v>
      </c>
      <c r="AQ49" s="76">
        <f t="shared" si="11"/>
        <v>0</v>
      </c>
      <c r="AR49" s="17"/>
      <c r="AS49" s="17"/>
      <c r="AT49" s="17"/>
      <c r="AU49" s="76">
        <f t="shared" si="34"/>
        <v>0</v>
      </c>
      <c r="AV49" s="82">
        <f t="shared" si="35"/>
        <v>0</v>
      </c>
      <c r="AW49" s="82">
        <f t="shared" si="36"/>
        <v>0</v>
      </c>
    </row>
    <row r="50" spans="1:49" ht="12.75">
      <c r="A50" s="31">
        <v>2133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76">
        <f t="shared" si="1"/>
        <v>0</v>
      </c>
      <c r="R50" s="76">
        <f t="shared" si="2"/>
        <v>0</v>
      </c>
      <c r="S50" s="76">
        <f t="shared" si="3"/>
        <v>0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76">
        <f t="shared" si="9"/>
        <v>0</v>
      </c>
      <c r="AP50" s="76">
        <f t="shared" si="10"/>
        <v>0</v>
      </c>
      <c r="AQ50" s="76">
        <f t="shared" si="11"/>
        <v>0</v>
      </c>
      <c r="AR50" s="17"/>
      <c r="AS50" s="17"/>
      <c r="AT50" s="17"/>
      <c r="AU50" s="76">
        <f t="shared" si="34"/>
        <v>0</v>
      </c>
      <c r="AV50" s="82">
        <f t="shared" si="35"/>
        <v>0</v>
      </c>
      <c r="AW50" s="82">
        <f t="shared" si="36"/>
        <v>0</v>
      </c>
    </row>
    <row r="51" spans="1:49" ht="12.75">
      <c r="A51" s="31">
        <v>2200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76">
        <f t="shared" si="1"/>
        <v>0</v>
      </c>
      <c r="R51" s="76">
        <f t="shared" si="2"/>
        <v>0</v>
      </c>
      <c r="S51" s="76">
        <f t="shared" si="3"/>
        <v>0</v>
      </c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76">
        <f t="shared" si="9"/>
        <v>0</v>
      </c>
      <c r="AP51" s="76">
        <f t="shared" si="10"/>
        <v>0</v>
      </c>
      <c r="AQ51" s="76">
        <f t="shared" si="11"/>
        <v>0</v>
      </c>
      <c r="AR51" s="17"/>
      <c r="AS51" s="17"/>
      <c r="AT51" s="17"/>
      <c r="AU51" s="76">
        <f t="shared" si="34"/>
        <v>0</v>
      </c>
      <c r="AV51" s="82">
        <f t="shared" si="35"/>
        <v>0</v>
      </c>
      <c r="AW51" s="82">
        <f t="shared" si="36"/>
        <v>0</v>
      </c>
    </row>
    <row r="52" spans="1:49" ht="12.75">
      <c r="A52" s="31">
        <v>2300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76">
        <f t="shared" si="1"/>
        <v>0</v>
      </c>
      <c r="R52" s="76">
        <f t="shared" si="2"/>
        <v>0</v>
      </c>
      <c r="S52" s="76">
        <f t="shared" si="3"/>
        <v>0</v>
      </c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76">
        <f t="shared" si="9"/>
        <v>0</v>
      </c>
      <c r="AP52" s="76">
        <f t="shared" si="10"/>
        <v>0</v>
      </c>
      <c r="AQ52" s="76">
        <f t="shared" si="11"/>
        <v>0</v>
      </c>
      <c r="AR52" s="17"/>
      <c r="AS52" s="17"/>
      <c r="AT52" s="17"/>
      <c r="AU52" s="76">
        <f t="shared" si="34"/>
        <v>0</v>
      </c>
      <c r="AV52" s="82">
        <f t="shared" si="35"/>
        <v>0</v>
      </c>
      <c r="AW52" s="82">
        <f t="shared" si="36"/>
        <v>0</v>
      </c>
    </row>
    <row r="53" spans="1:49" ht="12.75">
      <c r="A53" s="31">
        <v>2400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76">
        <f t="shared" si="1"/>
        <v>0</v>
      </c>
      <c r="R53" s="76">
        <f t="shared" si="2"/>
        <v>0</v>
      </c>
      <c r="S53" s="76">
        <f t="shared" si="3"/>
        <v>0</v>
      </c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76">
        <f t="shared" si="9"/>
        <v>0</v>
      </c>
      <c r="AP53" s="76">
        <f t="shared" si="10"/>
        <v>0</v>
      </c>
      <c r="AQ53" s="76">
        <f t="shared" si="11"/>
        <v>0</v>
      </c>
      <c r="AR53" s="17"/>
      <c r="AS53" s="17"/>
      <c r="AT53" s="17"/>
      <c r="AU53" s="76">
        <f t="shared" si="34"/>
        <v>0</v>
      </c>
      <c r="AV53" s="82">
        <f t="shared" si="35"/>
        <v>0</v>
      </c>
      <c r="AW53" s="82">
        <f t="shared" si="36"/>
        <v>0</v>
      </c>
    </row>
    <row r="54" spans="17:19" ht="12.75">
      <c r="Q54" s="78"/>
      <c r="R54" s="78"/>
      <c r="S54" s="78"/>
    </row>
    <row r="55" spans="17:19" ht="12.75">
      <c r="Q55" s="78"/>
      <c r="R55" s="78"/>
      <c r="S55" s="78"/>
    </row>
  </sheetData>
  <sheetProtection password="CEE3" sheet="1" objects="1" scenarios="1"/>
  <mergeCells count="23">
    <mergeCell ref="AU1:AW1"/>
    <mergeCell ref="AU2:AW2"/>
    <mergeCell ref="AC1:AE2"/>
    <mergeCell ref="AR1:AT1"/>
    <mergeCell ref="AR2:AT2"/>
    <mergeCell ref="AO1:AQ1"/>
    <mergeCell ref="AO2:AQ2"/>
    <mergeCell ref="AL1:AN2"/>
    <mergeCell ref="AF1:AH2"/>
    <mergeCell ref="AI1:AK2"/>
    <mergeCell ref="A1:A3"/>
    <mergeCell ref="N1:P2"/>
    <mergeCell ref="Q1:S1"/>
    <mergeCell ref="Q2:S2"/>
    <mergeCell ref="K1:M2"/>
    <mergeCell ref="B1:D1"/>
    <mergeCell ref="Z1:AB2"/>
    <mergeCell ref="B2:D2"/>
    <mergeCell ref="E1:G2"/>
    <mergeCell ref="H1:J2"/>
    <mergeCell ref="T1:V1"/>
    <mergeCell ref="T2:V2"/>
    <mergeCell ref="W1:Y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S3658"/>
  <sheetViews>
    <sheetView zoomScale="110" zoomScaleNormal="110" zoomScalePageLayoutView="0" workbookViewId="0" topLeftCell="A1">
      <pane xSplit="1" ySplit="3" topLeftCell="C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U6" sqref="U6"/>
    </sheetView>
  </sheetViews>
  <sheetFormatPr defaultColWidth="9.00390625" defaultRowHeight="12.75"/>
  <cols>
    <col min="1" max="1" width="8.125" style="32" customWidth="1"/>
    <col min="2" max="3" width="12.625" style="27" customWidth="1"/>
    <col min="4" max="5" width="10.25390625" style="0" customWidth="1"/>
    <col min="6" max="6" width="10.75390625" style="0" customWidth="1"/>
    <col min="7" max="7" width="10.25390625" style="0" customWidth="1"/>
    <col min="8" max="8" width="11.00390625" style="0" customWidth="1"/>
    <col min="9" max="9" width="11.125" style="0" customWidth="1"/>
    <col min="10" max="10" width="10.25390625" style="0" customWidth="1"/>
    <col min="11" max="11" width="12.25390625" style="0" customWidth="1"/>
    <col min="12" max="12" width="10.875" style="0" customWidth="1"/>
    <col min="13" max="13" width="10.25390625" style="0" customWidth="1"/>
    <col min="14" max="15" width="10.875" style="0" customWidth="1"/>
    <col min="16" max="16" width="9.625" style="0" customWidth="1"/>
    <col min="17" max="18" width="10.25390625" style="0" hidden="1" customWidth="1"/>
    <col min="19" max="19" width="0.12890625" style="0" hidden="1" customWidth="1"/>
    <col min="20" max="28" width="10.25390625" style="0" customWidth="1"/>
    <col min="29" max="29" width="13.00390625" style="0" customWidth="1"/>
    <col min="30" max="30" width="13.25390625" style="0" customWidth="1"/>
    <col min="31" max="31" width="10.25390625" style="0" customWidth="1"/>
    <col min="32" max="33" width="12.375" style="0" customWidth="1"/>
    <col min="34" max="34" width="10.25390625" style="0" customWidth="1"/>
    <col min="35" max="36" width="11.125" style="0" customWidth="1"/>
    <col min="37" max="38" width="10.25390625" style="0" customWidth="1"/>
    <col min="39" max="39" width="11.375" style="0" customWidth="1"/>
    <col min="40" max="40" width="9.25390625" style="0" customWidth="1"/>
    <col min="41" max="43" width="10.25390625" style="0" customWidth="1"/>
    <col min="44" max="46" width="10.25390625" style="18" customWidth="1"/>
    <col min="47" max="47" width="11.125" style="0" customWidth="1"/>
    <col min="48" max="48" width="11.625" style="0" customWidth="1"/>
    <col min="49" max="49" width="10.25390625" style="0" customWidth="1"/>
    <col min="50" max="50" width="12.875" style="0" customWidth="1"/>
    <col min="51" max="51" width="12.375" style="0" customWidth="1"/>
    <col min="52" max="52" width="10.25390625" style="0" customWidth="1"/>
    <col min="53" max="53" width="11.125" style="0" customWidth="1"/>
    <col min="54" max="54" width="11.625" style="0" customWidth="1"/>
    <col min="55" max="55" width="10.25390625" style="0" customWidth="1"/>
    <col min="56" max="56" width="11.75390625" style="0" customWidth="1"/>
    <col min="57" max="57" width="11.375" style="0" customWidth="1"/>
    <col min="58" max="58" width="10.25390625" style="0" customWidth="1"/>
    <col min="59" max="59" width="11.375" style="0" customWidth="1"/>
    <col min="60" max="60" width="10.875" style="0" customWidth="1"/>
    <col min="61" max="94" width="10.25390625" style="0" customWidth="1"/>
    <col min="95" max="95" width="12.875" style="0" customWidth="1"/>
    <col min="96" max="96" width="12.625" style="0" customWidth="1"/>
    <col min="97" max="97" width="11.375" style="0" customWidth="1"/>
  </cols>
  <sheetData>
    <row r="1" spans="1:97" ht="15">
      <c r="A1" s="481" t="s">
        <v>2</v>
      </c>
      <c r="B1" s="482" t="s">
        <v>166</v>
      </c>
      <c r="C1" s="483"/>
      <c r="D1" s="484"/>
      <c r="E1" s="444" t="s">
        <v>96</v>
      </c>
      <c r="F1" s="445"/>
      <c r="G1" s="446"/>
      <c r="H1" s="444" t="s">
        <v>162</v>
      </c>
      <c r="I1" s="445"/>
      <c r="J1" s="446"/>
      <c r="K1" s="444" t="s">
        <v>272</v>
      </c>
      <c r="L1" s="445"/>
      <c r="M1" s="446"/>
      <c r="N1" s="444" t="s">
        <v>243</v>
      </c>
      <c r="O1" s="445"/>
      <c r="P1" s="446"/>
      <c r="Q1" s="485" t="s">
        <v>154</v>
      </c>
      <c r="R1" s="485"/>
      <c r="S1" s="485"/>
      <c r="T1" s="444" t="s">
        <v>100</v>
      </c>
      <c r="U1" s="445"/>
      <c r="V1" s="446"/>
      <c r="W1" s="444" t="s">
        <v>233</v>
      </c>
      <c r="X1" s="445"/>
      <c r="Y1" s="446"/>
      <c r="Z1" s="444" t="s">
        <v>242</v>
      </c>
      <c r="AA1" s="445"/>
      <c r="AB1" s="446"/>
      <c r="AC1" s="454" t="s">
        <v>101</v>
      </c>
      <c r="AD1" s="455"/>
      <c r="AE1" s="456"/>
      <c r="AF1" s="482" t="s">
        <v>91</v>
      </c>
      <c r="AG1" s="483"/>
      <c r="AH1" s="484"/>
      <c r="AI1" s="444" t="s">
        <v>246</v>
      </c>
      <c r="AJ1" s="445"/>
      <c r="AK1" s="446"/>
      <c r="AL1" s="444" t="s">
        <v>245</v>
      </c>
      <c r="AM1" s="445"/>
      <c r="AN1" s="446"/>
      <c r="AO1" s="444" t="s">
        <v>163</v>
      </c>
      <c r="AP1" s="445"/>
      <c r="AQ1" s="446"/>
      <c r="AR1" s="444" t="s">
        <v>244</v>
      </c>
      <c r="AS1" s="445"/>
      <c r="AT1" s="446"/>
      <c r="AU1" s="444" t="s">
        <v>418</v>
      </c>
      <c r="AV1" s="445"/>
      <c r="AW1" s="446"/>
      <c r="AX1" s="465" t="s">
        <v>94</v>
      </c>
      <c r="AY1" s="466"/>
      <c r="AZ1" s="467"/>
      <c r="BA1" s="454" t="s">
        <v>102</v>
      </c>
      <c r="BB1" s="455"/>
      <c r="BC1" s="456"/>
      <c r="BD1" s="454" t="s">
        <v>103</v>
      </c>
      <c r="BE1" s="455"/>
      <c r="BF1" s="456"/>
      <c r="BG1" s="454" t="s">
        <v>113</v>
      </c>
      <c r="BH1" s="455"/>
      <c r="BI1" s="456"/>
      <c r="BJ1" s="469" t="s">
        <v>107</v>
      </c>
      <c r="BK1" s="470"/>
      <c r="BL1" s="471"/>
      <c r="BM1" s="469" t="s">
        <v>234</v>
      </c>
      <c r="BN1" s="470"/>
      <c r="BO1" s="470"/>
      <c r="BP1" s="475" t="s">
        <v>395</v>
      </c>
      <c r="BQ1" s="476"/>
      <c r="BR1" s="477"/>
      <c r="BS1" s="475" t="s">
        <v>395</v>
      </c>
      <c r="BT1" s="476"/>
      <c r="BU1" s="476"/>
      <c r="BV1" s="475" t="s">
        <v>395</v>
      </c>
      <c r="BW1" s="476"/>
      <c r="BX1" s="477"/>
      <c r="BY1" s="475" t="s">
        <v>395</v>
      </c>
      <c r="BZ1" s="476"/>
      <c r="CA1" s="476"/>
      <c r="CB1" s="475" t="s">
        <v>395</v>
      </c>
      <c r="CC1" s="476"/>
      <c r="CD1" s="477"/>
      <c r="CE1" s="475" t="s">
        <v>395</v>
      </c>
      <c r="CF1" s="476"/>
      <c r="CG1" s="477"/>
      <c r="CH1" s="475" t="s">
        <v>395</v>
      </c>
      <c r="CI1" s="476"/>
      <c r="CJ1" s="477"/>
      <c r="CK1" s="463">
        <v>70601</v>
      </c>
      <c r="CL1" s="463"/>
      <c r="CM1" s="463"/>
      <c r="CN1" s="294"/>
      <c r="CO1" s="295">
        <v>70806</v>
      </c>
      <c r="CP1" s="296"/>
      <c r="CQ1" s="450" t="s">
        <v>104</v>
      </c>
      <c r="CR1" s="450"/>
      <c r="CS1" s="451"/>
    </row>
    <row r="2" spans="1:97" ht="15">
      <c r="A2" s="481"/>
      <c r="B2" s="478" t="s">
        <v>95</v>
      </c>
      <c r="C2" s="479"/>
      <c r="D2" s="480"/>
      <c r="E2" s="447"/>
      <c r="F2" s="448"/>
      <c r="G2" s="449"/>
      <c r="H2" s="447"/>
      <c r="I2" s="448"/>
      <c r="J2" s="449"/>
      <c r="K2" s="447"/>
      <c r="L2" s="448"/>
      <c r="M2" s="449"/>
      <c r="N2" s="447"/>
      <c r="O2" s="448"/>
      <c r="P2" s="449"/>
      <c r="Q2" s="448"/>
      <c r="R2" s="448"/>
      <c r="S2" s="448"/>
      <c r="T2" s="447"/>
      <c r="U2" s="448"/>
      <c r="V2" s="449"/>
      <c r="W2" s="447"/>
      <c r="X2" s="448"/>
      <c r="Y2" s="449"/>
      <c r="Z2" s="447"/>
      <c r="AA2" s="448"/>
      <c r="AB2" s="449"/>
      <c r="AC2" s="457" t="s">
        <v>131</v>
      </c>
      <c r="AD2" s="458"/>
      <c r="AE2" s="459"/>
      <c r="AF2" s="478" t="s">
        <v>92</v>
      </c>
      <c r="AG2" s="479"/>
      <c r="AH2" s="480"/>
      <c r="AI2" s="447"/>
      <c r="AJ2" s="448"/>
      <c r="AK2" s="449"/>
      <c r="AL2" s="447"/>
      <c r="AM2" s="448"/>
      <c r="AN2" s="449"/>
      <c r="AO2" s="447"/>
      <c r="AP2" s="448"/>
      <c r="AQ2" s="449"/>
      <c r="AR2" s="447"/>
      <c r="AS2" s="448"/>
      <c r="AT2" s="449"/>
      <c r="AU2" s="447"/>
      <c r="AV2" s="448"/>
      <c r="AW2" s="449"/>
      <c r="AX2" s="468" t="s">
        <v>131</v>
      </c>
      <c r="AY2" s="452"/>
      <c r="AZ2" s="453"/>
      <c r="BA2" s="457" t="s">
        <v>116</v>
      </c>
      <c r="BB2" s="458"/>
      <c r="BC2" s="459"/>
      <c r="BD2" s="457" t="s">
        <v>114</v>
      </c>
      <c r="BE2" s="458"/>
      <c r="BF2" s="459"/>
      <c r="BG2" s="460" t="s">
        <v>115</v>
      </c>
      <c r="BH2" s="461"/>
      <c r="BI2" s="462"/>
      <c r="BJ2" s="472" t="s">
        <v>156</v>
      </c>
      <c r="BK2" s="473"/>
      <c r="BL2" s="474"/>
      <c r="BM2" s="472" t="s">
        <v>235</v>
      </c>
      <c r="BN2" s="473"/>
      <c r="BO2" s="473"/>
      <c r="BP2" s="486" t="s">
        <v>404</v>
      </c>
      <c r="BQ2" s="473"/>
      <c r="BR2" s="474"/>
      <c r="BS2" s="486" t="s">
        <v>405</v>
      </c>
      <c r="BT2" s="473"/>
      <c r="BU2" s="474"/>
      <c r="BV2" s="486" t="s">
        <v>406</v>
      </c>
      <c r="BW2" s="473"/>
      <c r="BX2" s="474"/>
      <c r="BY2" s="486" t="s">
        <v>407</v>
      </c>
      <c r="BZ2" s="473"/>
      <c r="CA2" s="474"/>
      <c r="CB2" s="486" t="s">
        <v>409</v>
      </c>
      <c r="CC2" s="473"/>
      <c r="CD2" s="474"/>
      <c r="CE2" s="486" t="s">
        <v>408</v>
      </c>
      <c r="CF2" s="473"/>
      <c r="CG2" s="474"/>
      <c r="CH2" s="486" t="s">
        <v>131</v>
      </c>
      <c r="CI2" s="473"/>
      <c r="CJ2" s="474"/>
      <c r="CK2" s="464" t="s">
        <v>390</v>
      </c>
      <c r="CL2" s="464"/>
      <c r="CM2" s="464"/>
      <c r="CN2" s="293"/>
      <c r="CO2" s="297" t="s">
        <v>312</v>
      </c>
      <c r="CP2" s="298"/>
      <c r="CQ2" s="452" t="s">
        <v>93</v>
      </c>
      <c r="CR2" s="452"/>
      <c r="CS2" s="453"/>
    </row>
    <row r="3" spans="1:97" ht="15">
      <c r="A3" s="481"/>
      <c r="B3" s="179" t="s">
        <v>130</v>
      </c>
      <c r="C3" s="152" t="s">
        <v>136</v>
      </c>
      <c r="D3" s="180" t="s">
        <v>132</v>
      </c>
      <c r="E3" s="179" t="s">
        <v>130</v>
      </c>
      <c r="F3" s="152" t="s">
        <v>136</v>
      </c>
      <c r="G3" s="180" t="s">
        <v>132</v>
      </c>
      <c r="H3" s="179" t="s">
        <v>130</v>
      </c>
      <c r="I3" s="152" t="s">
        <v>136</v>
      </c>
      <c r="J3" s="180" t="s">
        <v>132</v>
      </c>
      <c r="K3" s="179" t="s">
        <v>130</v>
      </c>
      <c r="L3" s="152" t="s">
        <v>136</v>
      </c>
      <c r="M3" s="180" t="s">
        <v>132</v>
      </c>
      <c r="N3" s="179" t="s">
        <v>130</v>
      </c>
      <c r="O3" s="152" t="s">
        <v>136</v>
      </c>
      <c r="P3" s="180" t="s">
        <v>132</v>
      </c>
      <c r="Q3" s="153" t="s">
        <v>130</v>
      </c>
      <c r="R3" s="152" t="s">
        <v>136</v>
      </c>
      <c r="S3" s="173" t="s">
        <v>132</v>
      </c>
      <c r="T3" s="179" t="s">
        <v>130</v>
      </c>
      <c r="U3" s="152" t="s">
        <v>136</v>
      </c>
      <c r="V3" s="180" t="s">
        <v>132</v>
      </c>
      <c r="W3" s="179" t="s">
        <v>130</v>
      </c>
      <c r="X3" s="152" t="s">
        <v>136</v>
      </c>
      <c r="Y3" s="180" t="s">
        <v>132</v>
      </c>
      <c r="Z3" s="179" t="s">
        <v>130</v>
      </c>
      <c r="AA3" s="152" t="s">
        <v>136</v>
      </c>
      <c r="AB3" s="180" t="s">
        <v>132</v>
      </c>
      <c r="AC3" s="164" t="s">
        <v>130</v>
      </c>
      <c r="AD3" s="154" t="s">
        <v>136</v>
      </c>
      <c r="AE3" s="165" t="s">
        <v>132</v>
      </c>
      <c r="AF3" s="179" t="s">
        <v>130</v>
      </c>
      <c r="AG3" s="152" t="s">
        <v>136</v>
      </c>
      <c r="AH3" s="180" t="s">
        <v>132</v>
      </c>
      <c r="AI3" s="179" t="s">
        <v>130</v>
      </c>
      <c r="AJ3" s="152" t="s">
        <v>136</v>
      </c>
      <c r="AK3" s="180" t="s">
        <v>132</v>
      </c>
      <c r="AL3" s="179" t="s">
        <v>130</v>
      </c>
      <c r="AM3" s="152" t="s">
        <v>136</v>
      </c>
      <c r="AN3" s="180" t="s">
        <v>132</v>
      </c>
      <c r="AO3" s="179" t="s">
        <v>130</v>
      </c>
      <c r="AP3" s="152" t="s">
        <v>136</v>
      </c>
      <c r="AQ3" s="173" t="s">
        <v>132</v>
      </c>
      <c r="AR3" s="342" t="s">
        <v>130</v>
      </c>
      <c r="AS3" s="342" t="s">
        <v>136</v>
      </c>
      <c r="AT3" s="342" t="s">
        <v>132</v>
      </c>
      <c r="AU3" s="153" t="s">
        <v>130</v>
      </c>
      <c r="AV3" s="152" t="s">
        <v>136</v>
      </c>
      <c r="AW3" s="180" t="s">
        <v>132</v>
      </c>
      <c r="AX3" s="181" t="s">
        <v>130</v>
      </c>
      <c r="AY3" s="182" t="s">
        <v>136</v>
      </c>
      <c r="AZ3" s="183" t="s">
        <v>132</v>
      </c>
      <c r="BA3" s="164" t="s">
        <v>130</v>
      </c>
      <c r="BB3" s="154" t="s">
        <v>136</v>
      </c>
      <c r="BC3" s="165" t="s">
        <v>132</v>
      </c>
      <c r="BD3" s="164" t="s">
        <v>130</v>
      </c>
      <c r="BE3" s="154" t="s">
        <v>136</v>
      </c>
      <c r="BF3" s="165" t="s">
        <v>132</v>
      </c>
      <c r="BG3" s="164" t="s">
        <v>130</v>
      </c>
      <c r="BH3" s="154" t="s">
        <v>136</v>
      </c>
      <c r="BI3" s="165" t="s">
        <v>132</v>
      </c>
      <c r="BJ3" s="164" t="s">
        <v>130</v>
      </c>
      <c r="BK3" s="154" t="s">
        <v>136</v>
      </c>
      <c r="BL3" s="165" t="s">
        <v>132</v>
      </c>
      <c r="BM3" s="164" t="s">
        <v>130</v>
      </c>
      <c r="BN3" s="154" t="s">
        <v>136</v>
      </c>
      <c r="BO3" s="306" t="s">
        <v>132</v>
      </c>
      <c r="BP3" s="164" t="s">
        <v>130</v>
      </c>
      <c r="BQ3" s="154" t="s">
        <v>136</v>
      </c>
      <c r="BR3" s="306" t="s">
        <v>132</v>
      </c>
      <c r="BS3" s="164" t="s">
        <v>130</v>
      </c>
      <c r="BT3" s="154" t="s">
        <v>136</v>
      </c>
      <c r="BU3" s="306" t="s">
        <v>132</v>
      </c>
      <c r="BV3" s="164" t="s">
        <v>130</v>
      </c>
      <c r="BW3" s="154" t="s">
        <v>136</v>
      </c>
      <c r="BX3" s="306" t="s">
        <v>132</v>
      </c>
      <c r="BY3" s="164" t="s">
        <v>130</v>
      </c>
      <c r="BZ3" s="154" t="s">
        <v>136</v>
      </c>
      <c r="CA3" s="306" t="s">
        <v>132</v>
      </c>
      <c r="CB3" s="164" t="s">
        <v>130</v>
      </c>
      <c r="CC3" s="154" t="s">
        <v>136</v>
      </c>
      <c r="CD3" s="306" t="s">
        <v>132</v>
      </c>
      <c r="CE3" s="164" t="s">
        <v>130</v>
      </c>
      <c r="CF3" s="154" t="s">
        <v>136</v>
      </c>
      <c r="CG3" s="306" t="s">
        <v>132</v>
      </c>
      <c r="CH3" s="164" t="s">
        <v>130</v>
      </c>
      <c r="CI3" s="154" t="s">
        <v>136</v>
      </c>
      <c r="CJ3" s="165" t="s">
        <v>132</v>
      </c>
      <c r="CK3" s="308" t="s">
        <v>130</v>
      </c>
      <c r="CL3" s="287" t="s">
        <v>136</v>
      </c>
      <c r="CM3" s="299" t="s">
        <v>132</v>
      </c>
      <c r="CN3" s="286" t="s">
        <v>130</v>
      </c>
      <c r="CO3" s="287" t="s">
        <v>136</v>
      </c>
      <c r="CP3" s="288" t="s">
        <v>132</v>
      </c>
      <c r="CQ3" s="289" t="s">
        <v>130</v>
      </c>
      <c r="CR3" s="182" t="s">
        <v>136</v>
      </c>
      <c r="CS3" s="183" t="s">
        <v>132</v>
      </c>
    </row>
    <row r="4" spans="1:97" ht="14.25">
      <c r="A4" s="197" t="s">
        <v>11</v>
      </c>
      <c r="B4" s="187">
        <f>B7</f>
        <v>869222.4</v>
      </c>
      <c r="C4" s="188">
        <f aca="true" t="shared" si="0" ref="C4:P4">C7</f>
        <v>0</v>
      </c>
      <c r="D4" s="189">
        <f t="shared" si="0"/>
        <v>0</v>
      </c>
      <c r="E4" s="187">
        <f t="shared" si="0"/>
        <v>0</v>
      </c>
      <c r="F4" s="188">
        <f t="shared" si="0"/>
        <v>0</v>
      </c>
      <c r="G4" s="189">
        <f t="shared" si="0"/>
        <v>0</v>
      </c>
      <c r="H4" s="187">
        <f t="shared" si="0"/>
        <v>47221.85</v>
      </c>
      <c r="I4" s="188">
        <f t="shared" si="0"/>
        <v>0</v>
      </c>
      <c r="J4" s="189">
        <f t="shared" si="0"/>
        <v>0</v>
      </c>
      <c r="K4" s="187">
        <f t="shared" si="0"/>
        <v>25187</v>
      </c>
      <c r="L4" s="290">
        <f t="shared" si="0"/>
        <v>0</v>
      </c>
      <c r="M4" s="189">
        <f t="shared" si="0"/>
        <v>0</v>
      </c>
      <c r="N4" s="187">
        <f t="shared" si="0"/>
        <v>23571.940000000002</v>
      </c>
      <c r="O4" s="188">
        <f t="shared" si="0"/>
        <v>0</v>
      </c>
      <c r="P4" s="189">
        <f t="shared" si="0"/>
        <v>0</v>
      </c>
      <c r="Q4" s="190">
        <f aca="true" t="shared" si="1" ref="Q4:V4">Q7</f>
        <v>0</v>
      </c>
      <c r="R4" s="188">
        <f t="shared" si="1"/>
        <v>0</v>
      </c>
      <c r="S4" s="191">
        <f t="shared" si="1"/>
        <v>0</v>
      </c>
      <c r="T4" s="187">
        <f t="shared" si="1"/>
        <v>0</v>
      </c>
      <c r="U4" s="188">
        <f t="shared" si="1"/>
        <v>0</v>
      </c>
      <c r="V4" s="189">
        <f t="shared" si="1"/>
        <v>0</v>
      </c>
      <c r="W4" s="187">
        <f aca="true" t="shared" si="2" ref="W4:AB4">W7</f>
        <v>0</v>
      </c>
      <c r="X4" s="188">
        <f t="shared" si="2"/>
        <v>0</v>
      </c>
      <c r="Y4" s="189">
        <f t="shared" si="2"/>
        <v>0</v>
      </c>
      <c r="Z4" s="187">
        <f t="shared" si="2"/>
        <v>0</v>
      </c>
      <c r="AA4" s="188">
        <f t="shared" si="2"/>
        <v>0</v>
      </c>
      <c r="AB4" s="189">
        <f t="shared" si="2"/>
        <v>0</v>
      </c>
      <c r="AC4" s="192">
        <f>B4+E4+H4+K4+N4+Q4+T4+W4+Z4</f>
        <v>965203.19</v>
      </c>
      <c r="AD4" s="193">
        <f>C4+F4+I4+L4+O4+R4+U4+X4+AA4</f>
        <v>0</v>
      </c>
      <c r="AE4" s="194">
        <f>D4+G4+J4+M4+P4+S4+V4+Y4+AB4</f>
        <v>0</v>
      </c>
      <c r="AF4" s="187">
        <f aca="true" t="shared" si="3" ref="AF4:AW4">AF7</f>
        <v>324459.94</v>
      </c>
      <c r="AG4" s="188">
        <f t="shared" si="3"/>
        <v>0</v>
      </c>
      <c r="AH4" s="189">
        <f t="shared" si="3"/>
        <v>0</v>
      </c>
      <c r="AI4" s="187">
        <f aca="true" t="shared" si="4" ref="AI4:AN4">AI7</f>
        <v>43362.14</v>
      </c>
      <c r="AJ4" s="188">
        <f t="shared" si="4"/>
        <v>0</v>
      </c>
      <c r="AK4" s="189">
        <f t="shared" si="4"/>
        <v>0</v>
      </c>
      <c r="AL4" s="187">
        <f t="shared" si="4"/>
        <v>25807.86</v>
      </c>
      <c r="AM4" s="188">
        <f t="shared" si="4"/>
        <v>0</v>
      </c>
      <c r="AN4" s="189">
        <f t="shared" si="4"/>
        <v>0</v>
      </c>
      <c r="AO4" s="187">
        <f t="shared" si="3"/>
        <v>24200.629999999997</v>
      </c>
      <c r="AP4" s="188">
        <f t="shared" si="3"/>
        <v>0</v>
      </c>
      <c r="AQ4" s="191">
        <f t="shared" si="3"/>
        <v>0</v>
      </c>
      <c r="AR4" s="187">
        <f t="shared" si="3"/>
        <v>34.92</v>
      </c>
      <c r="AS4" s="187">
        <f t="shared" si="3"/>
        <v>0</v>
      </c>
      <c r="AT4" s="187">
        <f t="shared" si="3"/>
        <v>0</v>
      </c>
      <c r="AU4" s="190">
        <f t="shared" si="3"/>
        <v>0</v>
      </c>
      <c r="AV4" s="188">
        <f t="shared" si="3"/>
        <v>0</v>
      </c>
      <c r="AW4" s="189">
        <f t="shared" si="3"/>
        <v>0</v>
      </c>
      <c r="AX4" s="192">
        <f>AF4+AI4+AL4+AO4+AU4+AR4</f>
        <v>417865.49</v>
      </c>
      <c r="AY4" s="192">
        <f>AG4+AJ4+AM4+AP4+AV4+AS4</f>
        <v>0</v>
      </c>
      <c r="AZ4" s="192">
        <f>AH4+AK4+AN4+AQ4+AW4+AT4</f>
        <v>0</v>
      </c>
      <c r="BA4" s="187">
        <f aca="true" t="shared" si="5" ref="BA4:BL4">BA7</f>
        <v>0</v>
      </c>
      <c r="BB4" s="188">
        <f t="shared" si="5"/>
        <v>0</v>
      </c>
      <c r="BC4" s="189">
        <f t="shared" si="5"/>
        <v>0</v>
      </c>
      <c r="BD4" s="187">
        <f t="shared" si="5"/>
        <v>2163.15</v>
      </c>
      <c r="BE4" s="188">
        <f t="shared" si="5"/>
        <v>0</v>
      </c>
      <c r="BF4" s="189">
        <f t="shared" si="5"/>
        <v>0</v>
      </c>
      <c r="BG4" s="187">
        <f>BG7</f>
        <v>63298.9</v>
      </c>
      <c r="BH4" s="188">
        <f>BH7</f>
        <v>0</v>
      </c>
      <c r="BI4" s="189">
        <f>BI7</f>
        <v>0</v>
      </c>
      <c r="BJ4" s="187">
        <f t="shared" si="5"/>
        <v>1000.62</v>
      </c>
      <c r="BK4" s="188">
        <f t="shared" si="5"/>
        <v>0</v>
      </c>
      <c r="BL4" s="189">
        <f t="shared" si="5"/>
        <v>0</v>
      </c>
      <c r="BM4" s="187">
        <f aca="true" t="shared" si="6" ref="BM4:CP4">BM7</f>
        <v>1300.53</v>
      </c>
      <c r="BN4" s="188">
        <f t="shared" si="6"/>
        <v>0</v>
      </c>
      <c r="BO4" s="191">
        <f t="shared" si="6"/>
        <v>0</v>
      </c>
      <c r="BP4" s="307">
        <f t="shared" si="6"/>
        <v>0</v>
      </c>
      <c r="BQ4" s="191">
        <f t="shared" si="6"/>
        <v>0</v>
      </c>
      <c r="BR4" s="189">
        <f t="shared" si="6"/>
        <v>0</v>
      </c>
      <c r="BS4" s="307">
        <f t="shared" si="6"/>
        <v>71450.27</v>
      </c>
      <c r="BT4" s="191">
        <f t="shared" si="6"/>
        <v>0</v>
      </c>
      <c r="BU4" s="191">
        <f t="shared" si="6"/>
        <v>0</v>
      </c>
      <c r="BV4" s="307">
        <f t="shared" si="6"/>
        <v>495</v>
      </c>
      <c r="BW4" s="191">
        <f t="shared" si="6"/>
        <v>0</v>
      </c>
      <c r="BX4" s="189">
        <f t="shared" si="6"/>
        <v>0</v>
      </c>
      <c r="BY4" s="307">
        <f t="shared" si="6"/>
        <v>28451.64</v>
      </c>
      <c r="BZ4" s="191">
        <f t="shared" si="6"/>
        <v>0</v>
      </c>
      <c r="CA4" s="191">
        <f t="shared" si="6"/>
        <v>0</v>
      </c>
      <c r="CB4" s="307">
        <f t="shared" si="6"/>
        <v>0</v>
      </c>
      <c r="CC4" s="191">
        <f t="shared" si="6"/>
        <v>0</v>
      </c>
      <c r="CD4" s="189">
        <f t="shared" si="6"/>
        <v>0</v>
      </c>
      <c r="CE4" s="307">
        <f t="shared" si="6"/>
        <v>0</v>
      </c>
      <c r="CF4" s="191">
        <f t="shared" si="6"/>
        <v>0</v>
      </c>
      <c r="CG4" s="189">
        <f t="shared" si="6"/>
        <v>0</v>
      </c>
      <c r="CH4" s="307">
        <f t="shared" si="6"/>
        <v>100396.91000000002</v>
      </c>
      <c r="CI4" s="191">
        <f t="shared" si="6"/>
        <v>0</v>
      </c>
      <c r="CJ4" s="189">
        <f t="shared" si="6"/>
        <v>0</v>
      </c>
      <c r="CK4" s="190">
        <f t="shared" si="6"/>
        <v>0</v>
      </c>
      <c r="CL4" s="188">
        <f t="shared" si="6"/>
        <v>0</v>
      </c>
      <c r="CM4" s="191">
        <f t="shared" si="6"/>
        <v>0</v>
      </c>
      <c r="CN4" s="187">
        <f t="shared" si="6"/>
        <v>0</v>
      </c>
      <c r="CO4" s="187">
        <f t="shared" si="6"/>
        <v>0</v>
      </c>
      <c r="CP4" s="300">
        <f t="shared" si="6"/>
        <v>0</v>
      </c>
      <c r="CQ4" s="283">
        <f>CQ8+CQ44</f>
        <v>1551228.79</v>
      </c>
      <c r="CR4" s="283">
        <f>CR8+CR44</f>
        <v>0</v>
      </c>
      <c r="CS4" s="196">
        <f>AE4+AZ4+BC4+BF4+BI4+BL4+BO4</f>
        <v>0</v>
      </c>
    </row>
    <row r="5" spans="1:97" ht="15">
      <c r="A5" s="186" t="s">
        <v>13</v>
      </c>
      <c r="B5" s="168"/>
      <c r="C5" s="158"/>
      <c r="D5" s="169"/>
      <c r="E5" s="168"/>
      <c r="F5" s="158"/>
      <c r="G5" s="169"/>
      <c r="H5" s="168"/>
      <c r="I5" s="158"/>
      <c r="J5" s="169"/>
      <c r="K5" s="168"/>
      <c r="L5" s="158"/>
      <c r="M5" s="169"/>
      <c r="N5" s="168"/>
      <c r="O5" s="158"/>
      <c r="P5" s="169"/>
      <c r="Q5" s="185"/>
      <c r="R5" s="158"/>
      <c r="S5" s="160"/>
      <c r="T5" s="168"/>
      <c r="U5" s="158"/>
      <c r="V5" s="169"/>
      <c r="W5" s="168"/>
      <c r="X5" s="158"/>
      <c r="Y5" s="169"/>
      <c r="Z5" s="168"/>
      <c r="AA5" s="158"/>
      <c r="AB5" s="169"/>
      <c r="AC5" s="174">
        <f aca="true" t="shared" si="7" ref="AC5:AC65">B5+E5+H5+K5+N5+Q5+T5+W5+Z5</f>
        <v>0</v>
      </c>
      <c r="AD5" s="156">
        <f aca="true" t="shared" si="8" ref="AD5:AD65">C5+F5+I5+L5+O5+R5+U5+X5+AA5</f>
        <v>0</v>
      </c>
      <c r="AE5" s="175">
        <f aca="true" t="shared" si="9" ref="AE5:AE65">D5+G5+J5+M5+P5+S5+V5+Y5+AB5</f>
        <v>0</v>
      </c>
      <c r="AF5" s="168"/>
      <c r="AG5" s="158"/>
      <c r="AH5" s="169"/>
      <c r="AI5" s="168"/>
      <c r="AJ5" s="158"/>
      <c r="AK5" s="169"/>
      <c r="AL5" s="168"/>
      <c r="AM5" s="158"/>
      <c r="AN5" s="169"/>
      <c r="AO5" s="168"/>
      <c r="AP5" s="158"/>
      <c r="AQ5" s="160"/>
      <c r="AR5" s="158"/>
      <c r="AS5" s="158"/>
      <c r="AT5" s="158"/>
      <c r="AU5" s="185"/>
      <c r="AV5" s="158"/>
      <c r="AW5" s="169"/>
      <c r="AX5" s="174">
        <f aca="true" t="shared" si="10" ref="AX5:AZ6">AF5+AI5+AL5+AO5+AU5</f>
        <v>0</v>
      </c>
      <c r="AY5" s="156">
        <f t="shared" si="10"/>
        <v>0</v>
      </c>
      <c r="AZ5" s="175">
        <f t="shared" si="10"/>
        <v>0</v>
      </c>
      <c r="BA5" s="168"/>
      <c r="BB5" s="158"/>
      <c r="BC5" s="169"/>
      <c r="BD5" s="168"/>
      <c r="BE5" s="158"/>
      <c r="BF5" s="169"/>
      <c r="BG5" s="168"/>
      <c r="BH5" s="158"/>
      <c r="BI5" s="169"/>
      <c r="BJ5" s="168"/>
      <c r="BK5" s="158"/>
      <c r="BL5" s="169"/>
      <c r="BM5" s="168"/>
      <c r="BN5" s="158"/>
      <c r="BO5" s="160"/>
      <c r="BP5" s="168"/>
      <c r="BQ5" s="158"/>
      <c r="BR5" s="169"/>
      <c r="BS5" s="168"/>
      <c r="BT5" s="158"/>
      <c r="BU5" s="160"/>
      <c r="BV5" s="168"/>
      <c r="BW5" s="158"/>
      <c r="BX5" s="169"/>
      <c r="BY5" s="168"/>
      <c r="BZ5" s="158"/>
      <c r="CA5" s="160"/>
      <c r="CB5" s="168"/>
      <c r="CC5" s="158"/>
      <c r="CD5" s="169"/>
      <c r="CE5" s="168"/>
      <c r="CF5" s="158"/>
      <c r="CG5" s="169"/>
      <c r="CH5" s="168"/>
      <c r="CI5" s="158"/>
      <c r="CJ5" s="169"/>
      <c r="CK5" s="185"/>
      <c r="CL5" s="158"/>
      <c r="CM5" s="160"/>
      <c r="CN5" s="168"/>
      <c r="CO5" s="158"/>
      <c r="CP5" s="169"/>
      <c r="CQ5" s="284">
        <f>AC5+AX5+BA5+BD5+BG5+BJ5+BM5</f>
        <v>0</v>
      </c>
      <c r="CR5" s="157">
        <f>AD5+AY5+BB5+BE5+BH5+BK5+BN5</f>
        <v>0</v>
      </c>
      <c r="CS5" s="161">
        <f>AE5+AZ5+BC5+BF5+BI5+BL5+BO5</f>
        <v>0</v>
      </c>
    </row>
    <row r="6" spans="1:97" ht="15">
      <c r="A6" s="186" t="s">
        <v>15</v>
      </c>
      <c r="B6" s="168"/>
      <c r="C6" s="158"/>
      <c r="D6" s="169"/>
      <c r="E6" s="168"/>
      <c r="F6" s="158"/>
      <c r="G6" s="169"/>
      <c r="H6" s="168"/>
      <c r="I6" s="158"/>
      <c r="J6" s="169"/>
      <c r="K6" s="168"/>
      <c r="L6" s="158"/>
      <c r="M6" s="169"/>
      <c r="N6" s="168"/>
      <c r="O6" s="158"/>
      <c r="P6" s="169"/>
      <c r="Q6" s="185"/>
      <c r="R6" s="158"/>
      <c r="S6" s="160"/>
      <c r="T6" s="168"/>
      <c r="U6" s="158"/>
      <c r="V6" s="169"/>
      <c r="W6" s="168"/>
      <c r="X6" s="158"/>
      <c r="Y6" s="169"/>
      <c r="Z6" s="168"/>
      <c r="AA6" s="158"/>
      <c r="AB6" s="169"/>
      <c r="AC6" s="174">
        <f t="shared" si="7"/>
        <v>0</v>
      </c>
      <c r="AD6" s="156">
        <f t="shared" si="8"/>
        <v>0</v>
      </c>
      <c r="AE6" s="175">
        <f t="shared" si="9"/>
        <v>0</v>
      </c>
      <c r="AF6" s="168"/>
      <c r="AG6" s="158"/>
      <c r="AH6" s="169"/>
      <c r="AI6" s="168"/>
      <c r="AJ6" s="158"/>
      <c r="AK6" s="169"/>
      <c r="AL6" s="168"/>
      <c r="AM6" s="158"/>
      <c r="AN6" s="169"/>
      <c r="AO6" s="168"/>
      <c r="AP6" s="158"/>
      <c r="AQ6" s="160"/>
      <c r="AR6" s="158"/>
      <c r="AS6" s="158"/>
      <c r="AT6" s="158"/>
      <c r="AU6" s="185"/>
      <c r="AV6" s="158"/>
      <c r="AW6" s="169"/>
      <c r="AX6" s="174">
        <f t="shared" si="10"/>
        <v>0</v>
      </c>
      <c r="AY6" s="156">
        <f t="shared" si="10"/>
        <v>0</v>
      </c>
      <c r="AZ6" s="175">
        <f t="shared" si="10"/>
        <v>0</v>
      </c>
      <c r="BA6" s="168"/>
      <c r="BB6" s="158"/>
      <c r="BC6" s="169"/>
      <c r="BD6" s="168"/>
      <c r="BE6" s="158"/>
      <c r="BF6" s="169"/>
      <c r="BG6" s="168"/>
      <c r="BH6" s="158"/>
      <c r="BI6" s="169"/>
      <c r="BJ6" s="168"/>
      <c r="BK6" s="158"/>
      <c r="BL6" s="169"/>
      <c r="BM6" s="168"/>
      <c r="BN6" s="158"/>
      <c r="BO6" s="160"/>
      <c r="BP6" s="168"/>
      <c r="BQ6" s="158"/>
      <c r="BR6" s="169"/>
      <c r="BS6" s="168"/>
      <c r="BT6" s="158"/>
      <c r="BU6" s="160"/>
      <c r="BV6" s="168"/>
      <c r="BW6" s="158"/>
      <c r="BX6" s="169"/>
      <c r="BY6" s="168"/>
      <c r="BZ6" s="158"/>
      <c r="CA6" s="160"/>
      <c r="CB6" s="168"/>
      <c r="CC6" s="158"/>
      <c r="CD6" s="169"/>
      <c r="CE6" s="168"/>
      <c r="CF6" s="158"/>
      <c r="CG6" s="169"/>
      <c r="CH6" s="168"/>
      <c r="CI6" s="158"/>
      <c r="CJ6" s="169"/>
      <c r="CK6" s="185"/>
      <c r="CL6" s="158"/>
      <c r="CM6" s="160"/>
      <c r="CN6" s="168"/>
      <c r="CO6" s="158"/>
      <c r="CP6" s="169"/>
      <c r="CQ6" s="284">
        <f>AC6+AX6+BA6+BD6+BG6+BJ6+BM6</f>
        <v>0</v>
      </c>
      <c r="CR6" s="157">
        <f>AD6+AY6+BB6+BE6+BH6+BK6+BN6</f>
        <v>0</v>
      </c>
      <c r="CS6" s="161">
        <f>AE6+AZ6+BC6+BF6+BI6+BL6+BO6</f>
        <v>0</v>
      </c>
    </row>
    <row r="7" spans="1:97" ht="15">
      <c r="A7" s="186" t="s">
        <v>17</v>
      </c>
      <c r="B7" s="166">
        <f>B8+B44</f>
        <v>869222.4</v>
      </c>
      <c r="C7" s="166">
        <f aca="true" t="shared" si="11" ref="C7:AB7">C8+C44</f>
        <v>0</v>
      </c>
      <c r="D7" s="166">
        <f t="shared" si="11"/>
        <v>0</v>
      </c>
      <c r="E7" s="166">
        <f t="shared" si="11"/>
        <v>0</v>
      </c>
      <c r="F7" s="166">
        <f t="shared" si="11"/>
        <v>0</v>
      </c>
      <c r="G7" s="166">
        <f t="shared" si="11"/>
        <v>0</v>
      </c>
      <c r="H7" s="166">
        <f t="shared" si="11"/>
        <v>47221.85</v>
      </c>
      <c r="I7" s="166">
        <f t="shared" si="11"/>
        <v>0</v>
      </c>
      <c r="J7" s="166">
        <f t="shared" si="11"/>
        <v>0</v>
      </c>
      <c r="K7" s="166">
        <f t="shared" si="11"/>
        <v>25187</v>
      </c>
      <c r="L7" s="166">
        <f t="shared" si="11"/>
        <v>0</v>
      </c>
      <c r="M7" s="166">
        <f t="shared" si="11"/>
        <v>0</v>
      </c>
      <c r="N7" s="166">
        <f t="shared" si="11"/>
        <v>23571.940000000002</v>
      </c>
      <c r="O7" s="166">
        <f t="shared" si="11"/>
        <v>0</v>
      </c>
      <c r="P7" s="166">
        <f t="shared" si="11"/>
        <v>0</v>
      </c>
      <c r="Q7" s="166">
        <f t="shared" si="11"/>
        <v>0</v>
      </c>
      <c r="R7" s="166">
        <f t="shared" si="11"/>
        <v>0</v>
      </c>
      <c r="S7" s="166">
        <f t="shared" si="11"/>
        <v>0</v>
      </c>
      <c r="T7" s="166">
        <f t="shared" si="11"/>
        <v>0</v>
      </c>
      <c r="U7" s="166">
        <f t="shared" si="11"/>
        <v>0</v>
      </c>
      <c r="V7" s="166">
        <f t="shared" si="11"/>
        <v>0</v>
      </c>
      <c r="W7" s="166">
        <f t="shared" si="11"/>
        <v>0</v>
      </c>
      <c r="X7" s="166">
        <f t="shared" si="11"/>
        <v>0</v>
      </c>
      <c r="Y7" s="166">
        <f t="shared" si="11"/>
        <v>0</v>
      </c>
      <c r="Z7" s="166">
        <f t="shared" si="11"/>
        <v>0</v>
      </c>
      <c r="AA7" s="166">
        <f t="shared" si="11"/>
        <v>0</v>
      </c>
      <c r="AB7" s="166">
        <f t="shared" si="11"/>
        <v>0</v>
      </c>
      <c r="AC7" s="174">
        <f t="shared" si="7"/>
        <v>965203.19</v>
      </c>
      <c r="AD7" s="156">
        <f t="shared" si="8"/>
        <v>0</v>
      </c>
      <c r="AE7" s="175">
        <f t="shared" si="9"/>
        <v>0</v>
      </c>
      <c r="AF7" s="166">
        <f>AF8+AF44</f>
        <v>324459.94</v>
      </c>
      <c r="AG7" s="166">
        <f aca="true" t="shared" si="12" ref="AG7:AZ7">AG8+AG44</f>
        <v>0</v>
      </c>
      <c r="AH7" s="166">
        <f t="shared" si="12"/>
        <v>0</v>
      </c>
      <c r="AI7" s="166">
        <f t="shared" si="12"/>
        <v>43362.14</v>
      </c>
      <c r="AJ7" s="166">
        <f t="shared" si="12"/>
        <v>0</v>
      </c>
      <c r="AK7" s="166">
        <f t="shared" si="12"/>
        <v>0</v>
      </c>
      <c r="AL7" s="166">
        <f t="shared" si="12"/>
        <v>25807.86</v>
      </c>
      <c r="AM7" s="166">
        <f t="shared" si="12"/>
        <v>0</v>
      </c>
      <c r="AN7" s="166">
        <f t="shared" si="12"/>
        <v>0</v>
      </c>
      <c r="AO7" s="166">
        <f t="shared" si="12"/>
        <v>24200.629999999997</v>
      </c>
      <c r="AP7" s="166">
        <f t="shared" si="12"/>
        <v>0</v>
      </c>
      <c r="AQ7" s="310">
        <f t="shared" si="12"/>
        <v>0</v>
      </c>
      <c r="AR7" s="166">
        <f t="shared" si="12"/>
        <v>34.92</v>
      </c>
      <c r="AS7" s="166">
        <f t="shared" si="12"/>
        <v>0</v>
      </c>
      <c r="AT7" s="166">
        <f t="shared" si="12"/>
        <v>0</v>
      </c>
      <c r="AU7" s="184">
        <f t="shared" si="12"/>
        <v>0</v>
      </c>
      <c r="AV7" s="166">
        <f t="shared" si="12"/>
        <v>0</v>
      </c>
      <c r="AW7" s="166">
        <f t="shared" si="12"/>
        <v>0</v>
      </c>
      <c r="AX7" s="166">
        <f t="shared" si="12"/>
        <v>417865.49</v>
      </c>
      <c r="AY7" s="166">
        <f t="shared" si="12"/>
        <v>0</v>
      </c>
      <c r="AZ7" s="166">
        <f t="shared" si="12"/>
        <v>0</v>
      </c>
      <c r="BA7" s="166">
        <f aca="true" t="shared" si="13" ref="BA7:BL7">BA8+BA44</f>
        <v>0</v>
      </c>
      <c r="BB7" s="155">
        <f t="shared" si="13"/>
        <v>0</v>
      </c>
      <c r="BC7" s="167">
        <f t="shared" si="13"/>
        <v>0</v>
      </c>
      <c r="BD7" s="166">
        <f t="shared" si="13"/>
        <v>2163.15</v>
      </c>
      <c r="BE7" s="155">
        <f t="shared" si="13"/>
        <v>0</v>
      </c>
      <c r="BF7" s="167">
        <f t="shared" si="13"/>
        <v>0</v>
      </c>
      <c r="BG7" s="166">
        <f>BG8+BG44</f>
        <v>63298.9</v>
      </c>
      <c r="BH7" s="155">
        <f>BH8+BH44</f>
        <v>0</v>
      </c>
      <c r="BI7" s="167">
        <f>BI8+BI44</f>
        <v>0</v>
      </c>
      <c r="BJ7" s="166">
        <f t="shared" si="13"/>
        <v>1000.62</v>
      </c>
      <c r="BK7" s="155">
        <f t="shared" si="13"/>
        <v>0</v>
      </c>
      <c r="BL7" s="167">
        <f t="shared" si="13"/>
        <v>0</v>
      </c>
      <c r="BM7" s="166">
        <f>BM8+BM44</f>
        <v>1300.53</v>
      </c>
      <c r="BN7" s="155">
        <f>BN8+BN44</f>
        <v>0</v>
      </c>
      <c r="BO7" s="159">
        <f>BO8+BO44</f>
        <v>0</v>
      </c>
      <c r="BP7" s="310">
        <f aca="true" t="shared" si="14" ref="BP7:CJ7">BP8+BP44</f>
        <v>0</v>
      </c>
      <c r="BQ7" s="159">
        <f t="shared" si="14"/>
        <v>0</v>
      </c>
      <c r="BR7" s="167">
        <f t="shared" si="14"/>
        <v>0</v>
      </c>
      <c r="BS7" s="310">
        <f t="shared" si="14"/>
        <v>71450.27</v>
      </c>
      <c r="BT7" s="159">
        <f t="shared" si="14"/>
        <v>0</v>
      </c>
      <c r="BU7" s="159">
        <f t="shared" si="14"/>
        <v>0</v>
      </c>
      <c r="BV7" s="310">
        <f t="shared" si="14"/>
        <v>495</v>
      </c>
      <c r="BW7" s="159">
        <f t="shared" si="14"/>
        <v>0</v>
      </c>
      <c r="BX7" s="167">
        <f t="shared" si="14"/>
        <v>0</v>
      </c>
      <c r="BY7" s="310">
        <f t="shared" si="14"/>
        <v>28451.64</v>
      </c>
      <c r="BZ7" s="159">
        <f t="shared" si="14"/>
        <v>0</v>
      </c>
      <c r="CA7" s="159">
        <f t="shared" si="14"/>
        <v>0</v>
      </c>
      <c r="CB7" s="310">
        <f t="shared" si="14"/>
        <v>0</v>
      </c>
      <c r="CC7" s="159">
        <f t="shared" si="14"/>
        <v>0</v>
      </c>
      <c r="CD7" s="167">
        <f t="shared" si="14"/>
        <v>0</v>
      </c>
      <c r="CE7" s="310">
        <f t="shared" si="14"/>
        <v>0</v>
      </c>
      <c r="CF7" s="159">
        <f t="shared" si="14"/>
        <v>0</v>
      </c>
      <c r="CG7" s="167">
        <f t="shared" si="14"/>
        <v>0</v>
      </c>
      <c r="CH7" s="310">
        <f t="shared" si="14"/>
        <v>100396.91000000002</v>
      </c>
      <c r="CI7" s="159">
        <f t="shared" si="14"/>
        <v>0</v>
      </c>
      <c r="CJ7" s="167">
        <f t="shared" si="14"/>
        <v>0</v>
      </c>
      <c r="CK7" s="184">
        <f aca="true" t="shared" si="15" ref="CK7:CR7">CK8+CK44</f>
        <v>0</v>
      </c>
      <c r="CL7" s="155">
        <f t="shared" si="15"/>
        <v>0</v>
      </c>
      <c r="CM7" s="159">
        <f t="shared" si="15"/>
        <v>0</v>
      </c>
      <c r="CN7" s="166">
        <f t="shared" si="15"/>
        <v>0</v>
      </c>
      <c r="CO7" s="166">
        <f t="shared" si="15"/>
        <v>0</v>
      </c>
      <c r="CP7" s="301">
        <f t="shared" si="15"/>
        <v>0</v>
      </c>
      <c r="CQ7" s="284">
        <f t="shared" si="15"/>
        <v>1551228.79</v>
      </c>
      <c r="CR7" s="284">
        <f t="shared" si="15"/>
        <v>0</v>
      </c>
      <c r="CS7" s="161">
        <f>AE7+AZ7+BC7+BF7+BI7+BL7+BO7</f>
        <v>0</v>
      </c>
    </row>
    <row r="8" spans="1:97" ht="14.25">
      <c r="A8" s="197" t="s">
        <v>315</v>
      </c>
      <c r="B8" s="187">
        <f>B9+B14+B36+B39+B43</f>
        <v>211399.72</v>
      </c>
      <c r="C8" s="187">
        <f aca="true" t="shared" si="16" ref="C8:AE8">C9+C14+C36+C39+C43</f>
        <v>0</v>
      </c>
      <c r="D8" s="187">
        <f t="shared" si="16"/>
        <v>0</v>
      </c>
      <c r="E8" s="187">
        <f t="shared" si="16"/>
        <v>0</v>
      </c>
      <c r="F8" s="187">
        <f t="shared" si="16"/>
        <v>0</v>
      </c>
      <c r="G8" s="187">
        <f t="shared" si="16"/>
        <v>0</v>
      </c>
      <c r="H8" s="187">
        <f t="shared" si="16"/>
        <v>24847</v>
      </c>
      <c r="I8" s="187">
        <f t="shared" si="16"/>
        <v>0</v>
      </c>
      <c r="J8" s="187">
        <f t="shared" si="16"/>
        <v>0</v>
      </c>
      <c r="K8" s="187">
        <f t="shared" si="16"/>
        <v>1300</v>
      </c>
      <c r="L8" s="187">
        <f t="shared" si="16"/>
        <v>0</v>
      </c>
      <c r="M8" s="187">
        <f t="shared" si="16"/>
        <v>0</v>
      </c>
      <c r="N8" s="187">
        <f t="shared" si="16"/>
        <v>141.7</v>
      </c>
      <c r="O8" s="187">
        <f t="shared" si="16"/>
        <v>0</v>
      </c>
      <c r="P8" s="187">
        <f t="shared" si="16"/>
        <v>0</v>
      </c>
      <c r="Q8" s="187">
        <f t="shared" si="16"/>
        <v>0</v>
      </c>
      <c r="R8" s="187">
        <f t="shared" si="16"/>
        <v>0</v>
      </c>
      <c r="S8" s="187">
        <f t="shared" si="16"/>
        <v>0</v>
      </c>
      <c r="T8" s="187">
        <f t="shared" si="16"/>
        <v>0</v>
      </c>
      <c r="U8" s="187">
        <f t="shared" si="16"/>
        <v>0</v>
      </c>
      <c r="V8" s="187">
        <f t="shared" si="16"/>
        <v>0</v>
      </c>
      <c r="W8" s="187">
        <f t="shared" si="16"/>
        <v>0</v>
      </c>
      <c r="X8" s="187">
        <f t="shared" si="16"/>
        <v>0</v>
      </c>
      <c r="Y8" s="187">
        <f t="shared" si="16"/>
        <v>0</v>
      </c>
      <c r="Z8" s="187">
        <f t="shared" si="16"/>
        <v>0</v>
      </c>
      <c r="AA8" s="187">
        <f t="shared" si="16"/>
        <v>0</v>
      </c>
      <c r="AB8" s="187">
        <f t="shared" si="16"/>
        <v>0</v>
      </c>
      <c r="AC8" s="187">
        <f t="shared" si="16"/>
        <v>237688.42</v>
      </c>
      <c r="AD8" s="187">
        <f t="shared" si="16"/>
        <v>0</v>
      </c>
      <c r="AE8" s="187">
        <f t="shared" si="16"/>
        <v>0</v>
      </c>
      <c r="AF8" s="187">
        <f>AF9+AF14+AF36+AF39+AF43</f>
        <v>292749.44</v>
      </c>
      <c r="AG8" s="187">
        <f aca="true" t="shared" si="17" ref="AG8:AZ8">AG9+AG14+AG36+AG39+AG43</f>
        <v>0</v>
      </c>
      <c r="AH8" s="187">
        <f t="shared" si="17"/>
        <v>0</v>
      </c>
      <c r="AI8" s="187">
        <f t="shared" si="17"/>
        <v>43362.14</v>
      </c>
      <c r="AJ8" s="187">
        <f t="shared" si="17"/>
        <v>0</v>
      </c>
      <c r="AK8" s="187">
        <f t="shared" si="17"/>
        <v>0</v>
      </c>
      <c r="AL8" s="187">
        <f t="shared" si="17"/>
        <v>25807.86</v>
      </c>
      <c r="AM8" s="187">
        <f t="shared" si="17"/>
        <v>0</v>
      </c>
      <c r="AN8" s="187">
        <f t="shared" si="17"/>
        <v>0</v>
      </c>
      <c r="AO8" s="187">
        <f>AO9+AO14+AO36+AO39+AO43</f>
        <v>13401.21</v>
      </c>
      <c r="AP8" s="187">
        <f t="shared" si="17"/>
        <v>0</v>
      </c>
      <c r="AQ8" s="307">
        <f t="shared" si="17"/>
        <v>0</v>
      </c>
      <c r="AR8" s="187">
        <f>AR9+AR14+AR36+AR39+AR43</f>
        <v>34.92</v>
      </c>
      <c r="AS8" s="187">
        <f>AS9+AS14+AS36+AS39+AS43</f>
        <v>0</v>
      </c>
      <c r="AT8" s="187">
        <f>AT9+AT14+AT36+AT39+AT43</f>
        <v>0</v>
      </c>
      <c r="AU8" s="190">
        <f t="shared" si="17"/>
        <v>0</v>
      </c>
      <c r="AV8" s="187">
        <f>AV9+AV14+AV36+AV39+AV43</f>
        <v>0</v>
      </c>
      <c r="AW8" s="187">
        <f t="shared" si="17"/>
        <v>0</v>
      </c>
      <c r="AX8" s="187">
        <f>AX9+AX14+AX36+AX39+AX43</f>
        <v>375355.57</v>
      </c>
      <c r="AY8" s="187">
        <f t="shared" si="17"/>
        <v>0</v>
      </c>
      <c r="AZ8" s="187">
        <f t="shared" si="17"/>
        <v>0</v>
      </c>
      <c r="BA8" s="187">
        <f>BA9+BA14+BA36+BA39+BA43</f>
        <v>0</v>
      </c>
      <c r="BB8" s="187">
        <f aca="true" t="shared" si="18" ref="BB8:CS8">BB9+BB14+BB36+BB39+BB43</f>
        <v>0</v>
      </c>
      <c r="BC8" s="187">
        <f t="shared" si="18"/>
        <v>0</v>
      </c>
      <c r="BD8" s="187">
        <f t="shared" si="18"/>
        <v>0</v>
      </c>
      <c r="BE8" s="187">
        <f t="shared" si="18"/>
        <v>0</v>
      </c>
      <c r="BF8" s="187">
        <f t="shared" si="18"/>
        <v>0</v>
      </c>
      <c r="BG8" s="187">
        <f t="shared" si="18"/>
        <v>1270</v>
      </c>
      <c r="BH8" s="187">
        <f t="shared" si="18"/>
        <v>0</v>
      </c>
      <c r="BI8" s="187">
        <f t="shared" si="18"/>
        <v>0</v>
      </c>
      <c r="BJ8" s="187">
        <f t="shared" si="18"/>
        <v>1000.62</v>
      </c>
      <c r="BK8" s="187">
        <f t="shared" si="18"/>
        <v>0</v>
      </c>
      <c r="BL8" s="187">
        <f t="shared" si="18"/>
        <v>0</v>
      </c>
      <c r="BM8" s="187">
        <f t="shared" si="18"/>
        <v>0</v>
      </c>
      <c r="BN8" s="187">
        <f t="shared" si="18"/>
        <v>0</v>
      </c>
      <c r="BO8" s="307">
        <f t="shared" si="18"/>
        <v>0</v>
      </c>
      <c r="BP8" s="307">
        <f aca="true" t="shared" si="19" ref="BP8:CJ8">BP9+BP14+BP36+BP39+BP43</f>
        <v>0</v>
      </c>
      <c r="BQ8" s="307">
        <f t="shared" si="19"/>
        <v>0</v>
      </c>
      <c r="BR8" s="300">
        <f t="shared" si="19"/>
        <v>0</v>
      </c>
      <c r="BS8" s="307">
        <f t="shared" si="19"/>
        <v>0</v>
      </c>
      <c r="BT8" s="307">
        <f t="shared" si="19"/>
        <v>0</v>
      </c>
      <c r="BU8" s="307">
        <f t="shared" si="19"/>
        <v>0</v>
      </c>
      <c r="BV8" s="307">
        <f t="shared" si="19"/>
        <v>495</v>
      </c>
      <c r="BW8" s="307">
        <f t="shared" si="19"/>
        <v>0</v>
      </c>
      <c r="BX8" s="300">
        <f t="shared" si="19"/>
        <v>0</v>
      </c>
      <c r="BY8" s="307">
        <f t="shared" si="19"/>
        <v>8047.74</v>
      </c>
      <c r="BZ8" s="307">
        <f t="shared" si="19"/>
        <v>0</v>
      </c>
      <c r="CA8" s="307">
        <f t="shared" si="19"/>
        <v>0</v>
      </c>
      <c r="CB8" s="307">
        <f t="shared" si="19"/>
        <v>0</v>
      </c>
      <c r="CC8" s="307">
        <f t="shared" si="19"/>
        <v>0</v>
      </c>
      <c r="CD8" s="300">
        <f t="shared" si="19"/>
        <v>0</v>
      </c>
      <c r="CE8" s="307">
        <f t="shared" si="19"/>
        <v>0</v>
      </c>
      <c r="CF8" s="307">
        <f t="shared" si="19"/>
        <v>0</v>
      </c>
      <c r="CG8" s="300">
        <f t="shared" si="19"/>
        <v>0</v>
      </c>
      <c r="CH8" s="307">
        <f t="shared" si="19"/>
        <v>8542.74</v>
      </c>
      <c r="CI8" s="307">
        <f t="shared" si="19"/>
        <v>0</v>
      </c>
      <c r="CJ8" s="300">
        <f t="shared" si="19"/>
        <v>0</v>
      </c>
      <c r="CK8" s="190">
        <f t="shared" si="18"/>
        <v>0</v>
      </c>
      <c r="CL8" s="187">
        <f t="shared" si="18"/>
        <v>0</v>
      </c>
      <c r="CM8" s="187">
        <f t="shared" si="18"/>
        <v>0</v>
      </c>
      <c r="CN8" s="187">
        <f t="shared" si="18"/>
        <v>0</v>
      </c>
      <c r="CO8" s="187">
        <f t="shared" si="18"/>
        <v>0</v>
      </c>
      <c r="CP8" s="187">
        <f t="shared" si="18"/>
        <v>0</v>
      </c>
      <c r="CQ8" s="187">
        <f t="shared" si="18"/>
        <v>623857.35</v>
      </c>
      <c r="CR8" s="187">
        <f t="shared" si="18"/>
        <v>0</v>
      </c>
      <c r="CS8" s="187">
        <f t="shared" si="18"/>
        <v>0</v>
      </c>
    </row>
    <row r="9" spans="1:97" ht="14.25">
      <c r="A9" s="197" t="s">
        <v>317</v>
      </c>
      <c r="B9" s="187">
        <f>B10+B13</f>
        <v>0</v>
      </c>
      <c r="C9" s="187">
        <f aca="true" t="shared" si="20" ref="C9:AE9">C10+C13</f>
        <v>0</v>
      </c>
      <c r="D9" s="187">
        <f t="shared" si="20"/>
        <v>0</v>
      </c>
      <c r="E9" s="187">
        <f t="shared" si="20"/>
        <v>0</v>
      </c>
      <c r="F9" s="187">
        <f t="shared" si="20"/>
        <v>0</v>
      </c>
      <c r="G9" s="187">
        <f t="shared" si="20"/>
        <v>0</v>
      </c>
      <c r="H9" s="187">
        <f t="shared" si="20"/>
        <v>0</v>
      </c>
      <c r="I9" s="187">
        <f t="shared" si="20"/>
        <v>0</v>
      </c>
      <c r="J9" s="187">
        <f t="shared" si="20"/>
        <v>0</v>
      </c>
      <c r="K9" s="187">
        <f t="shared" si="20"/>
        <v>0</v>
      </c>
      <c r="L9" s="187">
        <f t="shared" si="20"/>
        <v>0</v>
      </c>
      <c r="M9" s="187">
        <f t="shared" si="20"/>
        <v>0</v>
      </c>
      <c r="N9" s="187">
        <f t="shared" si="20"/>
        <v>0</v>
      </c>
      <c r="O9" s="187">
        <f t="shared" si="20"/>
        <v>0</v>
      </c>
      <c r="P9" s="187">
        <f t="shared" si="20"/>
        <v>0</v>
      </c>
      <c r="Q9" s="187">
        <f t="shared" si="20"/>
        <v>0</v>
      </c>
      <c r="R9" s="187">
        <f t="shared" si="20"/>
        <v>0</v>
      </c>
      <c r="S9" s="187">
        <f t="shared" si="20"/>
        <v>0</v>
      </c>
      <c r="T9" s="187">
        <f t="shared" si="20"/>
        <v>0</v>
      </c>
      <c r="U9" s="187">
        <f t="shared" si="20"/>
        <v>0</v>
      </c>
      <c r="V9" s="187">
        <f t="shared" si="20"/>
        <v>0</v>
      </c>
      <c r="W9" s="187">
        <f t="shared" si="20"/>
        <v>0</v>
      </c>
      <c r="X9" s="187">
        <f t="shared" si="20"/>
        <v>0</v>
      </c>
      <c r="Y9" s="187">
        <f t="shared" si="20"/>
        <v>0</v>
      </c>
      <c r="Z9" s="187">
        <f t="shared" si="20"/>
        <v>0</v>
      </c>
      <c r="AA9" s="187">
        <f t="shared" si="20"/>
        <v>0</v>
      </c>
      <c r="AB9" s="187">
        <f t="shared" si="20"/>
        <v>0</v>
      </c>
      <c r="AC9" s="187">
        <f t="shared" si="20"/>
        <v>0</v>
      </c>
      <c r="AD9" s="187">
        <f t="shared" si="20"/>
        <v>0</v>
      </c>
      <c r="AE9" s="187">
        <f t="shared" si="20"/>
        <v>0</v>
      </c>
      <c r="AF9" s="187">
        <f>AF10+AF13</f>
        <v>0</v>
      </c>
      <c r="AG9" s="187">
        <f aca="true" t="shared" si="21" ref="AG9:AT9">AG10+AG13</f>
        <v>0</v>
      </c>
      <c r="AH9" s="187">
        <f t="shared" si="21"/>
        <v>0</v>
      </c>
      <c r="AI9" s="187">
        <f t="shared" si="21"/>
        <v>0</v>
      </c>
      <c r="AJ9" s="187">
        <f t="shared" si="21"/>
        <v>0</v>
      </c>
      <c r="AK9" s="187">
        <f t="shared" si="21"/>
        <v>0</v>
      </c>
      <c r="AL9" s="187">
        <f t="shared" si="21"/>
        <v>0</v>
      </c>
      <c r="AM9" s="187">
        <f t="shared" si="21"/>
        <v>0</v>
      </c>
      <c r="AN9" s="187">
        <f t="shared" si="21"/>
        <v>0</v>
      </c>
      <c r="AO9" s="187">
        <f t="shared" si="21"/>
        <v>0</v>
      </c>
      <c r="AP9" s="187">
        <f t="shared" si="21"/>
        <v>0</v>
      </c>
      <c r="AQ9" s="307">
        <f t="shared" si="21"/>
        <v>0</v>
      </c>
      <c r="AR9" s="187">
        <f t="shared" si="21"/>
        <v>0</v>
      </c>
      <c r="AS9" s="187">
        <f t="shared" si="21"/>
        <v>0</v>
      </c>
      <c r="AT9" s="187">
        <f t="shared" si="21"/>
        <v>0</v>
      </c>
      <c r="AU9" s="190">
        <f aca="true" t="shared" si="22" ref="AU9:BA9">AU10+AU13</f>
        <v>0</v>
      </c>
      <c r="AV9" s="187">
        <f t="shared" si="22"/>
        <v>0</v>
      </c>
      <c r="AW9" s="187">
        <f t="shared" si="22"/>
        <v>0</v>
      </c>
      <c r="AX9" s="187">
        <f t="shared" si="22"/>
        <v>0</v>
      </c>
      <c r="AY9" s="187">
        <f t="shared" si="22"/>
        <v>0</v>
      </c>
      <c r="AZ9" s="187">
        <f t="shared" si="22"/>
        <v>0</v>
      </c>
      <c r="BA9" s="187">
        <f t="shared" si="22"/>
        <v>0</v>
      </c>
      <c r="BB9" s="187">
        <f aca="true" t="shared" si="23" ref="BB9:CP9">BB10+BB13</f>
        <v>0</v>
      </c>
      <c r="BC9" s="187">
        <f t="shared" si="23"/>
        <v>0</v>
      </c>
      <c r="BD9" s="187">
        <f t="shared" si="23"/>
        <v>0</v>
      </c>
      <c r="BE9" s="187">
        <f t="shared" si="23"/>
        <v>0</v>
      </c>
      <c r="BF9" s="187">
        <f t="shared" si="23"/>
        <v>0</v>
      </c>
      <c r="BG9" s="187">
        <f t="shared" si="23"/>
        <v>0</v>
      </c>
      <c r="BH9" s="187">
        <f t="shared" si="23"/>
        <v>0</v>
      </c>
      <c r="BI9" s="187">
        <f t="shared" si="23"/>
        <v>0</v>
      </c>
      <c r="BJ9" s="187">
        <f t="shared" si="23"/>
        <v>0</v>
      </c>
      <c r="BK9" s="187">
        <f t="shared" si="23"/>
        <v>0</v>
      </c>
      <c r="BL9" s="187">
        <f t="shared" si="23"/>
        <v>0</v>
      </c>
      <c r="BM9" s="187">
        <f t="shared" si="23"/>
        <v>0</v>
      </c>
      <c r="BN9" s="187">
        <f t="shared" si="23"/>
        <v>0</v>
      </c>
      <c r="BO9" s="307">
        <f t="shared" si="23"/>
        <v>0</v>
      </c>
      <c r="BP9" s="307">
        <f aca="true" t="shared" si="24" ref="BP9:CJ9">BP10+BP13</f>
        <v>0</v>
      </c>
      <c r="BQ9" s="307">
        <f t="shared" si="24"/>
        <v>0</v>
      </c>
      <c r="BR9" s="300">
        <f t="shared" si="24"/>
        <v>0</v>
      </c>
      <c r="BS9" s="307">
        <f t="shared" si="24"/>
        <v>0</v>
      </c>
      <c r="BT9" s="307">
        <f t="shared" si="24"/>
        <v>0</v>
      </c>
      <c r="BU9" s="307">
        <f t="shared" si="24"/>
        <v>0</v>
      </c>
      <c r="BV9" s="307">
        <f t="shared" si="24"/>
        <v>0</v>
      </c>
      <c r="BW9" s="307">
        <f t="shared" si="24"/>
        <v>0</v>
      </c>
      <c r="BX9" s="300">
        <f t="shared" si="24"/>
        <v>0</v>
      </c>
      <c r="BY9" s="307">
        <f t="shared" si="24"/>
        <v>0</v>
      </c>
      <c r="BZ9" s="307">
        <f t="shared" si="24"/>
        <v>0</v>
      </c>
      <c r="CA9" s="307">
        <f t="shared" si="24"/>
        <v>0</v>
      </c>
      <c r="CB9" s="307">
        <f t="shared" si="24"/>
        <v>0</v>
      </c>
      <c r="CC9" s="307">
        <f t="shared" si="24"/>
        <v>0</v>
      </c>
      <c r="CD9" s="300">
        <f t="shared" si="24"/>
        <v>0</v>
      </c>
      <c r="CE9" s="307">
        <f t="shared" si="24"/>
        <v>0</v>
      </c>
      <c r="CF9" s="307">
        <f t="shared" si="24"/>
        <v>0</v>
      </c>
      <c r="CG9" s="300">
        <f t="shared" si="24"/>
        <v>0</v>
      </c>
      <c r="CH9" s="307">
        <f t="shared" si="24"/>
        <v>0</v>
      </c>
      <c r="CI9" s="307">
        <f t="shared" si="24"/>
        <v>0</v>
      </c>
      <c r="CJ9" s="300">
        <f t="shared" si="24"/>
        <v>0</v>
      </c>
      <c r="CK9" s="190">
        <f t="shared" si="23"/>
        <v>0</v>
      </c>
      <c r="CL9" s="187">
        <f t="shared" si="23"/>
        <v>0</v>
      </c>
      <c r="CM9" s="187">
        <f t="shared" si="23"/>
        <v>0</v>
      </c>
      <c r="CN9" s="187">
        <f t="shared" si="23"/>
        <v>0</v>
      </c>
      <c r="CO9" s="187">
        <f t="shared" si="23"/>
        <v>0</v>
      </c>
      <c r="CP9" s="187">
        <f t="shared" si="23"/>
        <v>0</v>
      </c>
      <c r="CQ9" s="187">
        <f>CQ10+CQ13</f>
        <v>0</v>
      </c>
      <c r="CR9" s="187">
        <f>CR10+CR13</f>
        <v>0</v>
      </c>
      <c r="CS9" s="187">
        <f>CS10+CS13</f>
        <v>0</v>
      </c>
    </row>
    <row r="10" spans="1:97" ht="15">
      <c r="A10" s="186" t="s">
        <v>334</v>
      </c>
      <c r="B10" s="166"/>
      <c r="C10" s="155"/>
      <c r="D10" s="167"/>
      <c r="E10" s="166"/>
      <c r="F10" s="155"/>
      <c r="G10" s="167"/>
      <c r="H10" s="166"/>
      <c r="I10" s="155"/>
      <c r="J10" s="167"/>
      <c r="K10" s="166">
        <f>K11</f>
        <v>0</v>
      </c>
      <c r="L10" s="166">
        <f aca="true" t="shared" si="25" ref="L10:V10">L11</f>
        <v>0</v>
      </c>
      <c r="M10" s="166">
        <f t="shared" si="25"/>
        <v>0</v>
      </c>
      <c r="N10" s="166">
        <f t="shared" si="25"/>
        <v>0</v>
      </c>
      <c r="O10" s="166">
        <f t="shared" si="25"/>
        <v>0</v>
      </c>
      <c r="P10" s="166">
        <f t="shared" si="25"/>
        <v>0</v>
      </c>
      <c r="Q10" s="166">
        <f t="shared" si="25"/>
        <v>0</v>
      </c>
      <c r="R10" s="166">
        <f t="shared" si="25"/>
        <v>0</v>
      </c>
      <c r="S10" s="166">
        <f t="shared" si="25"/>
        <v>0</v>
      </c>
      <c r="T10" s="166">
        <f t="shared" si="25"/>
        <v>0</v>
      </c>
      <c r="U10" s="166">
        <f t="shared" si="25"/>
        <v>0</v>
      </c>
      <c r="V10" s="166">
        <f t="shared" si="25"/>
        <v>0</v>
      </c>
      <c r="W10" s="166">
        <f aca="true" t="shared" si="26" ref="W10:AB10">W11+W12</f>
        <v>0</v>
      </c>
      <c r="X10" s="155">
        <f t="shared" si="26"/>
        <v>0</v>
      </c>
      <c r="Y10" s="167">
        <f t="shared" si="26"/>
        <v>0</v>
      </c>
      <c r="Z10" s="166">
        <f t="shared" si="26"/>
        <v>0</v>
      </c>
      <c r="AA10" s="155">
        <f t="shared" si="26"/>
        <v>0</v>
      </c>
      <c r="AB10" s="167">
        <f t="shared" si="26"/>
        <v>0</v>
      </c>
      <c r="AC10" s="174">
        <f t="shared" si="7"/>
        <v>0</v>
      </c>
      <c r="AD10" s="156">
        <f t="shared" si="8"/>
        <v>0</v>
      </c>
      <c r="AE10" s="175">
        <f t="shared" si="9"/>
        <v>0</v>
      </c>
      <c r="AF10" s="166">
        <f>AF11</f>
        <v>0</v>
      </c>
      <c r="AG10" s="166">
        <f aca="true" t="shared" si="27" ref="AG10:AW10">AG11</f>
        <v>0</v>
      </c>
      <c r="AH10" s="166">
        <f t="shared" si="27"/>
        <v>0</v>
      </c>
      <c r="AI10" s="166">
        <f t="shared" si="27"/>
        <v>0</v>
      </c>
      <c r="AJ10" s="166">
        <f t="shared" si="27"/>
        <v>0</v>
      </c>
      <c r="AK10" s="166">
        <f t="shared" si="27"/>
        <v>0</v>
      </c>
      <c r="AL10" s="166">
        <f t="shared" si="27"/>
        <v>0</v>
      </c>
      <c r="AM10" s="166">
        <f t="shared" si="27"/>
        <v>0</v>
      </c>
      <c r="AN10" s="166">
        <f t="shared" si="27"/>
        <v>0</v>
      </c>
      <c r="AO10" s="166">
        <f t="shared" si="27"/>
        <v>0</v>
      </c>
      <c r="AP10" s="166">
        <f t="shared" si="27"/>
        <v>0</v>
      </c>
      <c r="AQ10" s="310">
        <f t="shared" si="27"/>
        <v>0</v>
      </c>
      <c r="AR10" s="155">
        <v>0</v>
      </c>
      <c r="AS10" s="155">
        <v>0</v>
      </c>
      <c r="AT10" s="155">
        <v>0</v>
      </c>
      <c r="AU10" s="184">
        <f t="shared" si="27"/>
        <v>0</v>
      </c>
      <c r="AV10" s="166">
        <f t="shared" si="27"/>
        <v>0</v>
      </c>
      <c r="AW10" s="166">
        <f t="shared" si="27"/>
        <v>0</v>
      </c>
      <c r="AX10" s="174">
        <f>AF10+AI10+AL10+AO10+AU10</f>
        <v>0</v>
      </c>
      <c r="AY10" s="156">
        <f>AG10+AJ10+AM10+AP10+AV10</f>
        <v>0</v>
      </c>
      <c r="AZ10" s="175">
        <f>AH10+AK10+AN10+AQ10+AW10</f>
        <v>0</v>
      </c>
      <c r="BA10" s="166">
        <f aca="true" t="shared" si="28" ref="BA10:BI10">BA11</f>
        <v>0</v>
      </c>
      <c r="BB10" s="166">
        <f t="shared" si="28"/>
        <v>0</v>
      </c>
      <c r="BC10" s="166">
        <f t="shared" si="28"/>
        <v>0</v>
      </c>
      <c r="BD10" s="166">
        <f t="shared" si="28"/>
        <v>0</v>
      </c>
      <c r="BE10" s="166">
        <f t="shared" si="28"/>
        <v>0</v>
      </c>
      <c r="BF10" s="166">
        <f t="shared" si="28"/>
        <v>0</v>
      </c>
      <c r="BG10" s="166">
        <f t="shared" si="28"/>
        <v>0</v>
      </c>
      <c r="BH10" s="166">
        <f t="shared" si="28"/>
        <v>0</v>
      </c>
      <c r="BI10" s="166">
        <f t="shared" si="28"/>
        <v>0</v>
      </c>
      <c r="BJ10" s="166"/>
      <c r="BK10" s="155"/>
      <c r="BL10" s="167"/>
      <c r="BM10" s="166"/>
      <c r="BN10" s="155"/>
      <c r="BO10" s="159"/>
      <c r="BP10" s="166">
        <f aca="true" t="shared" si="29" ref="BP10:CJ10">BP11</f>
        <v>0</v>
      </c>
      <c r="BQ10" s="166">
        <f t="shared" si="29"/>
        <v>0</v>
      </c>
      <c r="BR10" s="166">
        <f t="shared" si="29"/>
        <v>0</v>
      </c>
      <c r="BS10" s="166">
        <f t="shared" si="29"/>
        <v>0</v>
      </c>
      <c r="BT10" s="166">
        <f t="shared" si="29"/>
        <v>0</v>
      </c>
      <c r="BU10" s="166">
        <f t="shared" si="29"/>
        <v>0</v>
      </c>
      <c r="BV10" s="166">
        <f t="shared" si="29"/>
        <v>0</v>
      </c>
      <c r="BW10" s="166">
        <f t="shared" si="29"/>
        <v>0</v>
      </c>
      <c r="BX10" s="166">
        <f t="shared" si="29"/>
        <v>0</v>
      </c>
      <c r="BY10" s="166">
        <f t="shared" si="29"/>
        <v>0</v>
      </c>
      <c r="BZ10" s="166">
        <f t="shared" si="29"/>
        <v>0</v>
      </c>
      <c r="CA10" s="166">
        <f t="shared" si="29"/>
        <v>0</v>
      </c>
      <c r="CB10" s="166">
        <f t="shared" si="29"/>
        <v>0</v>
      </c>
      <c r="CC10" s="166">
        <f t="shared" si="29"/>
        <v>0</v>
      </c>
      <c r="CD10" s="166">
        <f t="shared" si="29"/>
        <v>0</v>
      </c>
      <c r="CE10" s="166">
        <f t="shared" si="29"/>
        <v>0</v>
      </c>
      <c r="CF10" s="166">
        <f t="shared" si="29"/>
        <v>0</v>
      </c>
      <c r="CG10" s="166">
        <f t="shared" si="29"/>
        <v>0</v>
      </c>
      <c r="CH10" s="166">
        <f t="shared" si="29"/>
        <v>0</v>
      </c>
      <c r="CI10" s="166">
        <f t="shared" si="29"/>
        <v>0</v>
      </c>
      <c r="CJ10" s="301">
        <f t="shared" si="29"/>
        <v>0</v>
      </c>
      <c r="CK10" s="184"/>
      <c r="CL10" s="155"/>
      <c r="CM10" s="159"/>
      <c r="CN10" s="166"/>
      <c r="CO10" s="166"/>
      <c r="CP10" s="301"/>
      <c r="CQ10" s="284">
        <f>AC10+AX10+BA10+BD10+BG10+BJ10+BM10+CK10</f>
        <v>0</v>
      </c>
      <c r="CR10" s="284">
        <f>AD10+AY10+BB10+BE10+BH10+BK10+BN10+CL10</f>
        <v>0</v>
      </c>
      <c r="CS10" s="284">
        <f>AE10+AZ10+BC10+BF10+BI10+BL10+BO10+CM10</f>
        <v>0</v>
      </c>
    </row>
    <row r="11" spans="1:97" ht="15">
      <c r="A11" s="186" t="s">
        <v>335</v>
      </c>
      <c r="B11" s="168"/>
      <c r="C11" s="158"/>
      <c r="D11" s="169"/>
      <c r="E11" s="168"/>
      <c r="F11" s="158"/>
      <c r="G11" s="169"/>
      <c r="H11" s="168"/>
      <c r="I11" s="158"/>
      <c r="J11" s="169"/>
      <c r="K11" s="168"/>
      <c r="L11" s="158"/>
      <c r="M11" s="169"/>
      <c r="N11" s="168"/>
      <c r="O11" s="158"/>
      <c r="P11" s="169"/>
      <c r="Q11" s="185"/>
      <c r="R11" s="158"/>
      <c r="S11" s="160"/>
      <c r="T11" s="168"/>
      <c r="U11" s="158"/>
      <c r="V11" s="169"/>
      <c r="W11" s="168"/>
      <c r="X11" s="158"/>
      <c r="Y11" s="169"/>
      <c r="Z11" s="168"/>
      <c r="AA11" s="158"/>
      <c r="AB11" s="169"/>
      <c r="AC11" s="174">
        <f t="shared" si="7"/>
        <v>0</v>
      </c>
      <c r="AD11" s="156">
        <f t="shared" si="8"/>
        <v>0</v>
      </c>
      <c r="AE11" s="175">
        <f t="shared" si="9"/>
        <v>0</v>
      </c>
      <c r="AF11" s="168"/>
      <c r="AG11" s="158"/>
      <c r="AH11" s="169"/>
      <c r="AI11" s="168"/>
      <c r="AJ11" s="158"/>
      <c r="AK11" s="169"/>
      <c r="AL11" s="168"/>
      <c r="AM11" s="158"/>
      <c r="AN11" s="169"/>
      <c r="AO11" s="168"/>
      <c r="AP11" s="158"/>
      <c r="AQ11" s="160"/>
      <c r="AR11" s="158"/>
      <c r="AS11" s="158"/>
      <c r="AT11" s="158"/>
      <c r="AU11" s="185"/>
      <c r="AV11" s="158"/>
      <c r="AW11" s="169"/>
      <c r="AX11" s="156">
        <f>AF11+AI11+AL11+AO11+AU11+AR11</f>
        <v>0</v>
      </c>
      <c r="AY11" s="156">
        <f>AG11+AJ11+AM11+AP11+AV11+AS11</f>
        <v>0</v>
      </c>
      <c r="AZ11" s="156">
        <f>AH11+AK11+AN11+AQ11+AW11+AT11</f>
        <v>0</v>
      </c>
      <c r="BA11" s="168"/>
      <c r="BB11" s="158"/>
      <c r="BC11" s="169"/>
      <c r="BD11" s="168"/>
      <c r="BE11" s="158"/>
      <c r="BF11" s="169"/>
      <c r="BG11" s="168"/>
      <c r="BH11" s="158"/>
      <c r="BI11" s="169"/>
      <c r="BJ11" s="168"/>
      <c r="BK11" s="158"/>
      <c r="BL11" s="169"/>
      <c r="BM11" s="168"/>
      <c r="BN11" s="158"/>
      <c r="BO11" s="160"/>
      <c r="BP11" s="168"/>
      <c r="BQ11" s="158"/>
      <c r="BR11" s="169"/>
      <c r="BS11" s="168"/>
      <c r="BT11" s="158"/>
      <c r="BU11" s="160"/>
      <c r="BV11" s="168"/>
      <c r="BW11" s="158"/>
      <c r="BX11" s="169"/>
      <c r="BY11" s="168"/>
      <c r="BZ11" s="158"/>
      <c r="CA11" s="160"/>
      <c r="CB11" s="168"/>
      <c r="CC11" s="158"/>
      <c r="CD11" s="169"/>
      <c r="CE11" s="168"/>
      <c r="CF11" s="158"/>
      <c r="CG11" s="169"/>
      <c r="CH11" s="168">
        <f>BP11+BS11+BV11+BY11+CB11+CE11</f>
        <v>0</v>
      </c>
      <c r="CI11" s="168">
        <f>BQ11+BT11+BW11+BZ11+CC11+CF11</f>
        <v>0</v>
      </c>
      <c r="CJ11" s="316">
        <f>BR11+BU11+BX11+CA11+CD11+CG11</f>
        <v>0</v>
      </c>
      <c r="CK11" s="185"/>
      <c r="CL11" s="158"/>
      <c r="CM11" s="160"/>
      <c r="CN11" s="168"/>
      <c r="CO11" s="158"/>
      <c r="CP11" s="169"/>
      <c r="CQ11" s="284">
        <f>AC11+AX11+BA11+BD11+BG11+BJ11+BM11+CK11+CN11</f>
        <v>0</v>
      </c>
      <c r="CR11" s="157">
        <f>AD11+AY11+BB11+BE11+BH11+BK11+BN11+CL11+CO11</f>
        <v>0</v>
      </c>
      <c r="CS11" s="161">
        <f>AE11+AZ11+BC11+BF11+BI11+BL11+BO11</f>
        <v>0</v>
      </c>
    </row>
    <row r="12" spans="1:97" ht="15">
      <c r="A12" s="186" t="s">
        <v>336</v>
      </c>
      <c r="B12" s="168"/>
      <c r="C12" s="158"/>
      <c r="D12" s="169"/>
      <c r="E12" s="168"/>
      <c r="F12" s="158"/>
      <c r="G12" s="169"/>
      <c r="H12" s="168"/>
      <c r="I12" s="158"/>
      <c r="J12" s="169"/>
      <c r="K12" s="168"/>
      <c r="L12" s="158"/>
      <c r="M12" s="169"/>
      <c r="N12" s="168"/>
      <c r="O12" s="158"/>
      <c r="P12" s="169"/>
      <c r="Q12" s="185"/>
      <c r="R12" s="158"/>
      <c r="S12" s="160"/>
      <c r="T12" s="168"/>
      <c r="U12" s="158"/>
      <c r="V12" s="169"/>
      <c r="W12" s="168"/>
      <c r="X12" s="158"/>
      <c r="Y12" s="169"/>
      <c r="Z12" s="168"/>
      <c r="AA12" s="158"/>
      <c r="AB12" s="169"/>
      <c r="AC12" s="174">
        <f t="shared" si="7"/>
        <v>0</v>
      </c>
      <c r="AD12" s="156">
        <f t="shared" si="8"/>
        <v>0</v>
      </c>
      <c r="AE12" s="175">
        <f t="shared" si="9"/>
        <v>0</v>
      </c>
      <c r="AF12" s="168"/>
      <c r="AG12" s="158"/>
      <c r="AH12" s="169"/>
      <c r="AI12" s="168"/>
      <c r="AJ12" s="158"/>
      <c r="AK12" s="169"/>
      <c r="AL12" s="168"/>
      <c r="AM12" s="158"/>
      <c r="AN12" s="169"/>
      <c r="AO12" s="168"/>
      <c r="AP12" s="158"/>
      <c r="AQ12" s="160"/>
      <c r="AR12" s="158"/>
      <c r="AS12" s="158"/>
      <c r="AT12" s="158"/>
      <c r="AU12" s="185"/>
      <c r="AV12" s="158"/>
      <c r="AW12" s="169"/>
      <c r="AX12" s="174">
        <f aca="true" t="shared" si="30" ref="AX12:AZ13">AF12+AI12+AL12+AO12+AU12</f>
        <v>0</v>
      </c>
      <c r="AY12" s="156">
        <f t="shared" si="30"/>
        <v>0</v>
      </c>
      <c r="AZ12" s="175">
        <f t="shared" si="30"/>
        <v>0</v>
      </c>
      <c r="BA12" s="168"/>
      <c r="BB12" s="158"/>
      <c r="BC12" s="169"/>
      <c r="BD12" s="168"/>
      <c r="BE12" s="158"/>
      <c r="BF12" s="169"/>
      <c r="BG12" s="168"/>
      <c r="BH12" s="158"/>
      <c r="BI12" s="169"/>
      <c r="BJ12" s="168"/>
      <c r="BK12" s="158"/>
      <c r="BL12" s="169"/>
      <c r="BM12" s="168"/>
      <c r="BN12" s="158"/>
      <c r="BO12" s="160"/>
      <c r="BP12" s="168"/>
      <c r="BQ12" s="158"/>
      <c r="BR12" s="169"/>
      <c r="BS12" s="168"/>
      <c r="BT12" s="158"/>
      <c r="BU12" s="160"/>
      <c r="BV12" s="168"/>
      <c r="BW12" s="158"/>
      <c r="BX12" s="169"/>
      <c r="BY12" s="168"/>
      <c r="BZ12" s="158"/>
      <c r="CA12" s="160"/>
      <c r="CB12" s="168"/>
      <c r="CC12" s="158"/>
      <c r="CD12" s="169"/>
      <c r="CE12" s="168"/>
      <c r="CF12" s="158"/>
      <c r="CG12" s="169"/>
      <c r="CH12" s="168"/>
      <c r="CI12" s="158"/>
      <c r="CJ12" s="169"/>
      <c r="CK12" s="185"/>
      <c r="CL12" s="158"/>
      <c r="CM12" s="160"/>
      <c r="CN12" s="168"/>
      <c r="CO12" s="158"/>
      <c r="CP12" s="169"/>
      <c r="CQ12" s="284">
        <f>AC12+AX12+BA12+BD12+BG12+BJ12+BM12</f>
        <v>0</v>
      </c>
      <c r="CR12" s="157">
        <f>AD12+AY12+BB12+BE12+BH12+BK12+BN12</f>
        <v>0</v>
      </c>
      <c r="CS12" s="161">
        <f>AE12+AZ12+BC12+BF12+BI12+BL12+BO12</f>
        <v>0</v>
      </c>
    </row>
    <row r="13" spans="1:97" ht="14.25">
      <c r="A13" s="197" t="s">
        <v>217</v>
      </c>
      <c r="B13" s="198"/>
      <c r="C13" s="199"/>
      <c r="D13" s="200"/>
      <c r="E13" s="198"/>
      <c r="F13" s="199"/>
      <c r="G13" s="200"/>
      <c r="H13" s="198"/>
      <c r="I13" s="199"/>
      <c r="J13" s="200"/>
      <c r="K13" s="198"/>
      <c r="L13" s="199"/>
      <c r="M13" s="200"/>
      <c r="N13" s="198"/>
      <c r="O13" s="199"/>
      <c r="P13" s="200"/>
      <c r="Q13" s="201"/>
      <c r="R13" s="199"/>
      <c r="S13" s="202"/>
      <c r="T13" s="198"/>
      <c r="U13" s="199"/>
      <c r="V13" s="200"/>
      <c r="W13" s="198"/>
      <c r="X13" s="199"/>
      <c r="Y13" s="200"/>
      <c r="Z13" s="198"/>
      <c r="AA13" s="199"/>
      <c r="AB13" s="200"/>
      <c r="AC13" s="192">
        <f t="shared" si="7"/>
        <v>0</v>
      </c>
      <c r="AD13" s="193">
        <f t="shared" si="8"/>
        <v>0</v>
      </c>
      <c r="AE13" s="194">
        <f t="shared" si="9"/>
        <v>0</v>
      </c>
      <c r="AF13" s="198"/>
      <c r="AG13" s="199"/>
      <c r="AH13" s="200"/>
      <c r="AI13" s="198"/>
      <c r="AJ13" s="199"/>
      <c r="AK13" s="200"/>
      <c r="AL13" s="198"/>
      <c r="AM13" s="199"/>
      <c r="AN13" s="200"/>
      <c r="AO13" s="198"/>
      <c r="AP13" s="199"/>
      <c r="AQ13" s="202"/>
      <c r="AR13" s="199"/>
      <c r="AS13" s="199"/>
      <c r="AT13" s="199"/>
      <c r="AU13" s="201"/>
      <c r="AV13" s="199"/>
      <c r="AW13" s="200"/>
      <c r="AX13" s="192">
        <f t="shared" si="30"/>
        <v>0</v>
      </c>
      <c r="AY13" s="193">
        <f t="shared" si="30"/>
        <v>0</v>
      </c>
      <c r="AZ13" s="194">
        <f t="shared" si="30"/>
        <v>0</v>
      </c>
      <c r="BA13" s="198"/>
      <c r="BB13" s="199"/>
      <c r="BC13" s="200"/>
      <c r="BD13" s="198"/>
      <c r="BE13" s="199"/>
      <c r="BF13" s="200"/>
      <c r="BG13" s="198"/>
      <c r="BH13" s="199"/>
      <c r="BI13" s="200"/>
      <c r="BJ13" s="198"/>
      <c r="BK13" s="199"/>
      <c r="BL13" s="200"/>
      <c r="BM13" s="198"/>
      <c r="BN13" s="199"/>
      <c r="BO13" s="202"/>
      <c r="BP13" s="311"/>
      <c r="BQ13" s="202"/>
      <c r="BR13" s="200"/>
      <c r="BS13" s="311"/>
      <c r="BT13" s="202"/>
      <c r="BU13" s="202"/>
      <c r="BV13" s="311"/>
      <c r="BW13" s="202"/>
      <c r="BX13" s="200"/>
      <c r="BY13" s="311"/>
      <c r="BZ13" s="202"/>
      <c r="CA13" s="202"/>
      <c r="CB13" s="311"/>
      <c r="CC13" s="202"/>
      <c r="CD13" s="200"/>
      <c r="CE13" s="311"/>
      <c r="CF13" s="202"/>
      <c r="CG13" s="200"/>
      <c r="CH13" s="198">
        <f>BP13+BS13+BV13+BY13+CB13+CE13</f>
        <v>0</v>
      </c>
      <c r="CI13" s="198">
        <f>BQ13+BT13+BW13+BZ13+CC13+CF13</f>
        <v>0</v>
      </c>
      <c r="CJ13" s="198">
        <f>BR13+BU13+BX13+CA13+CD13+CG13</f>
        <v>0</v>
      </c>
      <c r="CK13" s="201"/>
      <c r="CL13" s="199"/>
      <c r="CM13" s="202"/>
      <c r="CN13" s="198"/>
      <c r="CO13" s="199"/>
      <c r="CP13" s="200"/>
      <c r="CQ13" s="283">
        <f>AC13+AX13+BA13+BD13+BG13+BJ13+BM13+CK13+CN13</f>
        <v>0</v>
      </c>
      <c r="CR13" s="283">
        <f>AD13+AY13+BB13+BE13+BH13+BK13+BN13+CL13+CO13</f>
        <v>0</v>
      </c>
      <c r="CS13" s="283">
        <f>AE13+AZ13+BC13+BF13+BI13+BL13+BO13+CM13</f>
        <v>0</v>
      </c>
    </row>
    <row r="14" spans="1:97" ht="14.25">
      <c r="A14" s="197" t="s">
        <v>222</v>
      </c>
      <c r="B14" s="187">
        <f>B15+B16+B17+B18+B24+B25+B26+B34</f>
        <v>211399.72</v>
      </c>
      <c r="C14" s="187">
        <f aca="true" t="shared" si="31" ref="C14:AE14">C15+C16+C17+C18+C24+C25+C26+C34</f>
        <v>0</v>
      </c>
      <c r="D14" s="187">
        <f t="shared" si="31"/>
        <v>0</v>
      </c>
      <c r="E14" s="187">
        <f t="shared" si="31"/>
        <v>0</v>
      </c>
      <c r="F14" s="187">
        <f t="shared" si="31"/>
        <v>0</v>
      </c>
      <c r="G14" s="187">
        <f t="shared" si="31"/>
        <v>0</v>
      </c>
      <c r="H14" s="187">
        <f t="shared" si="31"/>
        <v>24847</v>
      </c>
      <c r="I14" s="187">
        <f t="shared" si="31"/>
        <v>0</v>
      </c>
      <c r="J14" s="187">
        <f t="shared" si="31"/>
        <v>0</v>
      </c>
      <c r="K14" s="187">
        <f t="shared" si="31"/>
        <v>1300</v>
      </c>
      <c r="L14" s="187">
        <f t="shared" si="31"/>
        <v>0</v>
      </c>
      <c r="M14" s="187">
        <f t="shared" si="31"/>
        <v>0</v>
      </c>
      <c r="N14" s="187">
        <f t="shared" si="31"/>
        <v>140</v>
      </c>
      <c r="O14" s="187">
        <f t="shared" si="31"/>
        <v>0</v>
      </c>
      <c r="P14" s="187">
        <f t="shared" si="31"/>
        <v>0</v>
      </c>
      <c r="Q14" s="187">
        <f t="shared" si="31"/>
        <v>0</v>
      </c>
      <c r="R14" s="187">
        <f t="shared" si="31"/>
        <v>0</v>
      </c>
      <c r="S14" s="187">
        <f t="shared" si="31"/>
        <v>0</v>
      </c>
      <c r="T14" s="187">
        <f t="shared" si="31"/>
        <v>0</v>
      </c>
      <c r="U14" s="187">
        <f t="shared" si="31"/>
        <v>0</v>
      </c>
      <c r="V14" s="187">
        <f t="shared" si="31"/>
        <v>0</v>
      </c>
      <c r="W14" s="187">
        <f t="shared" si="31"/>
        <v>0</v>
      </c>
      <c r="X14" s="187">
        <f t="shared" si="31"/>
        <v>0</v>
      </c>
      <c r="Y14" s="187">
        <f t="shared" si="31"/>
        <v>0</v>
      </c>
      <c r="Z14" s="187">
        <f t="shared" si="31"/>
        <v>0</v>
      </c>
      <c r="AA14" s="187">
        <f t="shared" si="31"/>
        <v>0</v>
      </c>
      <c r="AB14" s="187">
        <f t="shared" si="31"/>
        <v>0</v>
      </c>
      <c r="AC14" s="187">
        <f t="shared" si="31"/>
        <v>237686.72</v>
      </c>
      <c r="AD14" s="187">
        <f t="shared" si="31"/>
        <v>0</v>
      </c>
      <c r="AE14" s="187">
        <f t="shared" si="31"/>
        <v>0</v>
      </c>
      <c r="AF14" s="187">
        <f>AF15+AF16+AF17+AF18+AF24+AF25+AF26+AF34</f>
        <v>292749.44</v>
      </c>
      <c r="AG14" s="187">
        <f>AG15+AG16+AG17+AG18+AG24+AG25+AG26+AG34</f>
        <v>0</v>
      </c>
      <c r="AH14" s="189">
        <f>SUM(AH15:AH23)</f>
        <v>0</v>
      </c>
      <c r="AI14" s="187">
        <f>AI15+AI16+AI17+AI18+AI24+AI25+AI26+AI34</f>
        <v>43362.14</v>
      </c>
      <c r="AJ14" s="188">
        <f>SUM(AJ15:AJ23)</f>
        <v>0</v>
      </c>
      <c r="AK14" s="189">
        <f>SUM(AK15:AK23)</f>
        <v>0</v>
      </c>
      <c r="AL14" s="187">
        <f>AL15+AL16+AL17+AL18+AL24+AL25+AL26+AL34</f>
        <v>25807.86</v>
      </c>
      <c r="AM14" s="188">
        <f>SUM(AM15:AM23)</f>
        <v>0</v>
      </c>
      <c r="AN14" s="189">
        <f>SUM(AN15:AN23)</f>
        <v>0</v>
      </c>
      <c r="AO14" s="187">
        <f>SUM(AO15:AO23)+AO24+AO25+AO26+AO34</f>
        <v>13361.05</v>
      </c>
      <c r="AP14" s="187">
        <f>SUM(AP15:AP23)+AP24+AP25+AP26+AP34</f>
        <v>0</v>
      </c>
      <c r="AQ14" s="191">
        <f>SUM(AQ15:AQ23)</f>
        <v>0</v>
      </c>
      <c r="AR14" s="187">
        <f>SUM(AR15:AR23)+AR24+AR25+AR26+AR34</f>
        <v>0</v>
      </c>
      <c r="AS14" s="187">
        <f>SUM(AS15:AS23)+AS24+AS25+AS26+AS34</f>
        <v>0</v>
      </c>
      <c r="AT14" s="187">
        <f>SUM(AT15:AT23)+AT24+AT25+AT26+AT34</f>
        <v>0</v>
      </c>
      <c r="AU14" s="190">
        <f>SUM(AU15:AU23)+AU24+AU25+AU26+AU34</f>
        <v>0</v>
      </c>
      <c r="AV14" s="188">
        <f>AV15+AV16+AV17+AV18+AV24+AV25+AV26+AV34</f>
        <v>0</v>
      </c>
      <c r="AW14" s="189">
        <f>SUM(AW15:AW23)</f>
        <v>0</v>
      </c>
      <c r="AX14" s="192">
        <f aca="true" t="shared" si="32" ref="AX14:AZ15">AF14+AI14+AL14+AO14+AU14+AR14</f>
        <v>375280.49</v>
      </c>
      <c r="AY14" s="192">
        <f t="shared" si="32"/>
        <v>0</v>
      </c>
      <c r="AZ14" s="192">
        <f t="shared" si="32"/>
        <v>0</v>
      </c>
      <c r="BA14" s="187">
        <f>BA15+BA16+BA17+BA18+BA24+BA25+BA26+BA34</f>
        <v>0</v>
      </c>
      <c r="BB14" s="187">
        <f aca="true" t="shared" si="33" ref="BB14:CS14">BB15+BB16+BB17+BB18+BB24+BB25+BB26+BB34</f>
        <v>0</v>
      </c>
      <c r="BC14" s="187">
        <f t="shared" si="33"/>
        <v>0</v>
      </c>
      <c r="BD14" s="187">
        <f t="shared" si="33"/>
        <v>0</v>
      </c>
      <c r="BE14" s="187">
        <f t="shared" si="33"/>
        <v>0</v>
      </c>
      <c r="BF14" s="187">
        <f t="shared" si="33"/>
        <v>0</v>
      </c>
      <c r="BG14" s="187">
        <f t="shared" si="33"/>
        <v>1270</v>
      </c>
      <c r="BH14" s="187">
        <f t="shared" si="33"/>
        <v>0</v>
      </c>
      <c r="BI14" s="187">
        <f t="shared" si="33"/>
        <v>0</v>
      </c>
      <c r="BJ14" s="187">
        <f t="shared" si="33"/>
        <v>1000.62</v>
      </c>
      <c r="BK14" s="187">
        <f t="shared" si="33"/>
        <v>0</v>
      </c>
      <c r="BL14" s="187">
        <f t="shared" si="33"/>
        <v>0</v>
      </c>
      <c r="BM14" s="187">
        <f t="shared" si="33"/>
        <v>0</v>
      </c>
      <c r="BN14" s="187">
        <f t="shared" si="33"/>
        <v>0</v>
      </c>
      <c r="BO14" s="307">
        <f t="shared" si="33"/>
        <v>0</v>
      </c>
      <c r="BP14" s="307">
        <f aca="true" t="shared" si="34" ref="BP14:CJ14">BP15+BP16+BP17+BP18+BP24+BP25+BP26+BP34</f>
        <v>0</v>
      </c>
      <c r="BQ14" s="307">
        <f t="shared" si="34"/>
        <v>0</v>
      </c>
      <c r="BR14" s="300">
        <f t="shared" si="34"/>
        <v>0</v>
      </c>
      <c r="BS14" s="307">
        <f t="shared" si="34"/>
        <v>0</v>
      </c>
      <c r="BT14" s="307">
        <f t="shared" si="34"/>
        <v>0</v>
      </c>
      <c r="BU14" s="307">
        <f t="shared" si="34"/>
        <v>0</v>
      </c>
      <c r="BV14" s="307">
        <f t="shared" si="34"/>
        <v>495</v>
      </c>
      <c r="BW14" s="307">
        <f t="shared" si="34"/>
        <v>0</v>
      </c>
      <c r="BX14" s="300">
        <f t="shared" si="34"/>
        <v>0</v>
      </c>
      <c r="BY14" s="307">
        <f t="shared" si="34"/>
        <v>8047.74</v>
      </c>
      <c r="BZ14" s="307">
        <f t="shared" si="34"/>
        <v>0</v>
      </c>
      <c r="CA14" s="307">
        <f t="shared" si="34"/>
        <v>0</v>
      </c>
      <c r="CB14" s="307">
        <f t="shared" si="34"/>
        <v>0</v>
      </c>
      <c r="CC14" s="307">
        <f t="shared" si="34"/>
        <v>0</v>
      </c>
      <c r="CD14" s="300">
        <f t="shared" si="34"/>
        <v>0</v>
      </c>
      <c r="CE14" s="307">
        <f t="shared" si="34"/>
        <v>0</v>
      </c>
      <c r="CF14" s="307">
        <f t="shared" si="34"/>
        <v>0</v>
      </c>
      <c r="CG14" s="300">
        <f t="shared" si="34"/>
        <v>0</v>
      </c>
      <c r="CH14" s="307">
        <f t="shared" si="34"/>
        <v>8542.74</v>
      </c>
      <c r="CI14" s="307">
        <f t="shared" si="34"/>
        <v>0</v>
      </c>
      <c r="CJ14" s="300">
        <f t="shared" si="34"/>
        <v>0</v>
      </c>
      <c r="CK14" s="190">
        <f t="shared" si="33"/>
        <v>0</v>
      </c>
      <c r="CL14" s="187">
        <f t="shared" si="33"/>
        <v>0</v>
      </c>
      <c r="CM14" s="187">
        <f t="shared" si="33"/>
        <v>0</v>
      </c>
      <c r="CN14" s="187">
        <f t="shared" si="33"/>
        <v>0</v>
      </c>
      <c r="CO14" s="187">
        <f t="shared" si="33"/>
        <v>0</v>
      </c>
      <c r="CP14" s="187">
        <f t="shared" si="33"/>
        <v>0</v>
      </c>
      <c r="CQ14" s="187">
        <f t="shared" si="33"/>
        <v>623780.57</v>
      </c>
      <c r="CR14" s="187">
        <f t="shared" si="33"/>
        <v>0</v>
      </c>
      <c r="CS14" s="187">
        <f t="shared" si="33"/>
        <v>0</v>
      </c>
    </row>
    <row r="15" spans="1:97" ht="15">
      <c r="A15" s="186" t="s">
        <v>321</v>
      </c>
      <c r="B15" s="168">
        <v>171506.2</v>
      </c>
      <c r="C15" s="158"/>
      <c r="D15" s="169"/>
      <c r="E15" s="168"/>
      <c r="F15" s="158"/>
      <c r="G15" s="169"/>
      <c r="H15" s="168">
        <v>24847</v>
      </c>
      <c r="I15" s="158"/>
      <c r="J15" s="169"/>
      <c r="K15" s="168">
        <v>1300</v>
      </c>
      <c r="L15" s="158"/>
      <c r="M15" s="169"/>
      <c r="N15" s="168"/>
      <c r="O15" s="158"/>
      <c r="P15" s="169"/>
      <c r="Q15" s="185"/>
      <c r="R15" s="158"/>
      <c r="S15" s="160"/>
      <c r="T15" s="168"/>
      <c r="U15" s="158"/>
      <c r="V15" s="169"/>
      <c r="W15" s="168"/>
      <c r="X15" s="158"/>
      <c r="Y15" s="169"/>
      <c r="Z15" s="168"/>
      <c r="AA15" s="158"/>
      <c r="AB15" s="169"/>
      <c r="AC15" s="174">
        <f t="shared" si="7"/>
        <v>197653.2</v>
      </c>
      <c r="AD15" s="156">
        <f t="shared" si="8"/>
        <v>0</v>
      </c>
      <c r="AE15" s="175">
        <f t="shared" si="9"/>
        <v>0</v>
      </c>
      <c r="AF15" s="168">
        <v>283889.98</v>
      </c>
      <c r="AG15" s="158"/>
      <c r="AH15" s="169"/>
      <c r="AI15" s="168">
        <v>43362.14</v>
      </c>
      <c r="AJ15" s="158"/>
      <c r="AK15" s="169"/>
      <c r="AL15" s="168">
        <v>25713.81</v>
      </c>
      <c r="AM15" s="158"/>
      <c r="AN15" s="169"/>
      <c r="AO15" s="168">
        <v>13361.05</v>
      </c>
      <c r="AP15" s="158"/>
      <c r="AQ15" s="160"/>
      <c r="AR15" s="158"/>
      <c r="AS15" s="158"/>
      <c r="AT15" s="158"/>
      <c r="AU15" s="185"/>
      <c r="AV15" s="158"/>
      <c r="AW15" s="169"/>
      <c r="AX15" s="174">
        <f t="shared" si="32"/>
        <v>366326.98</v>
      </c>
      <c r="AY15" s="174">
        <f t="shared" si="32"/>
        <v>0</v>
      </c>
      <c r="AZ15" s="174">
        <f t="shared" si="32"/>
        <v>0</v>
      </c>
      <c r="BA15" s="168"/>
      <c r="BB15" s="158"/>
      <c r="BC15" s="169"/>
      <c r="BD15" s="168"/>
      <c r="BE15" s="158"/>
      <c r="BF15" s="169"/>
      <c r="BG15" s="168">
        <v>1270</v>
      </c>
      <c r="BH15" s="158"/>
      <c r="BI15" s="169"/>
      <c r="BJ15" s="168">
        <v>1000.62</v>
      </c>
      <c r="BK15" s="158"/>
      <c r="BL15" s="169"/>
      <c r="BM15" s="168"/>
      <c r="BN15" s="158"/>
      <c r="BO15" s="160"/>
      <c r="BP15" s="168"/>
      <c r="BQ15" s="158"/>
      <c r="BR15" s="169"/>
      <c r="BS15" s="168"/>
      <c r="BT15" s="158"/>
      <c r="BU15" s="160"/>
      <c r="BV15" s="168">
        <v>495</v>
      </c>
      <c r="BW15" s="158"/>
      <c r="BX15" s="169"/>
      <c r="BY15" s="168">
        <v>8047.74</v>
      </c>
      <c r="BZ15" s="158"/>
      <c r="CA15" s="160"/>
      <c r="CB15" s="168"/>
      <c r="CC15" s="158"/>
      <c r="CD15" s="169"/>
      <c r="CE15" s="168"/>
      <c r="CF15" s="158"/>
      <c r="CG15" s="169"/>
      <c r="CH15" s="168">
        <f>BP15+BS15+BV15+BY15+CB15+CE15</f>
        <v>8542.74</v>
      </c>
      <c r="CI15" s="168">
        <f aca="true" t="shared" si="35" ref="CI15:CJ24">BQ15+BT15+BW15+BZ15+CC15+CF15</f>
        <v>0</v>
      </c>
      <c r="CJ15" s="316">
        <f t="shared" si="35"/>
        <v>0</v>
      </c>
      <c r="CK15" s="185"/>
      <c r="CL15" s="158"/>
      <c r="CM15" s="160"/>
      <c r="CN15" s="168"/>
      <c r="CO15" s="158"/>
      <c r="CP15" s="169"/>
      <c r="CQ15" s="284">
        <f aca="true" t="shared" si="36" ref="CQ15:CQ24">AC15+AX15+BA15+BD15+BG15+BJ15+BM15+CK15+CN15+CH15</f>
        <v>574793.5399999999</v>
      </c>
      <c r="CR15" s="284">
        <f aca="true" t="shared" si="37" ref="CR15:CR24">AD15+AY15+BB15+BE15+BH15+BK15+BN15+CL15+CO15</f>
        <v>0</v>
      </c>
      <c r="CS15" s="284">
        <f aca="true" t="shared" si="38" ref="CS15:CS24">AE15+AZ15+BC15+BF15+BI15+BL15+BO15+CM15</f>
        <v>0</v>
      </c>
    </row>
    <row r="16" spans="1:97" ht="15">
      <c r="A16" s="186" t="s">
        <v>322</v>
      </c>
      <c r="B16" s="168"/>
      <c r="C16" s="158"/>
      <c r="D16" s="169"/>
      <c r="E16" s="168"/>
      <c r="F16" s="158"/>
      <c r="G16" s="169"/>
      <c r="H16" s="168"/>
      <c r="I16" s="158"/>
      <c r="J16" s="169"/>
      <c r="K16" s="168"/>
      <c r="L16" s="158"/>
      <c r="M16" s="169"/>
      <c r="N16" s="168"/>
      <c r="O16" s="158"/>
      <c r="P16" s="169"/>
      <c r="Q16" s="185"/>
      <c r="R16" s="158"/>
      <c r="S16" s="160"/>
      <c r="T16" s="168"/>
      <c r="U16" s="158"/>
      <c r="V16" s="169"/>
      <c r="W16" s="168"/>
      <c r="X16" s="158"/>
      <c r="Y16" s="169"/>
      <c r="Z16" s="168"/>
      <c r="AA16" s="158"/>
      <c r="AB16" s="169"/>
      <c r="AC16" s="174">
        <f t="shared" si="7"/>
        <v>0</v>
      </c>
      <c r="AD16" s="156">
        <f t="shared" si="8"/>
        <v>0</v>
      </c>
      <c r="AE16" s="175"/>
      <c r="AF16" s="168"/>
      <c r="AG16" s="158"/>
      <c r="AH16" s="169"/>
      <c r="AI16" s="168"/>
      <c r="AJ16" s="158"/>
      <c r="AK16" s="169"/>
      <c r="AL16" s="168">
        <v>94.05</v>
      </c>
      <c r="AM16" s="158"/>
      <c r="AN16" s="169"/>
      <c r="AO16" s="168"/>
      <c r="AP16" s="158"/>
      <c r="AQ16" s="160"/>
      <c r="AR16" s="158"/>
      <c r="AS16" s="158"/>
      <c r="AT16" s="158"/>
      <c r="AU16" s="185"/>
      <c r="AV16" s="158"/>
      <c r="AW16" s="169"/>
      <c r="AX16" s="174">
        <f aca="true" t="shared" si="39" ref="AX16:AX25">AF16+AI16+AL16+AO16+AU16+AR16</f>
        <v>94.05</v>
      </c>
      <c r="AY16" s="174">
        <f aca="true" t="shared" si="40" ref="AY16:AY25">AG16+AJ16+AM16+AP16+AV16+AS16</f>
        <v>0</v>
      </c>
      <c r="AZ16" s="174">
        <f aca="true" t="shared" si="41" ref="AZ16:AZ25">AH16+AK16+AN16+AQ16+AW16+AT16</f>
        <v>0</v>
      </c>
      <c r="BA16" s="168"/>
      <c r="BB16" s="158"/>
      <c r="BC16" s="169"/>
      <c r="BD16" s="168"/>
      <c r="BE16" s="158"/>
      <c r="BF16" s="169"/>
      <c r="BG16" s="168"/>
      <c r="BH16" s="158"/>
      <c r="BI16" s="169"/>
      <c r="BJ16" s="168"/>
      <c r="BK16" s="158"/>
      <c r="BL16" s="169"/>
      <c r="BM16" s="168"/>
      <c r="BN16" s="158"/>
      <c r="BO16" s="160"/>
      <c r="BP16" s="168"/>
      <c r="BQ16" s="158"/>
      <c r="BR16" s="169"/>
      <c r="BS16" s="168"/>
      <c r="BT16" s="158"/>
      <c r="BU16" s="160"/>
      <c r="BV16" s="168"/>
      <c r="BW16" s="158"/>
      <c r="BX16" s="169"/>
      <c r="BY16" s="168"/>
      <c r="BZ16" s="158"/>
      <c r="CA16" s="160"/>
      <c r="CB16" s="168"/>
      <c r="CC16" s="158"/>
      <c r="CD16" s="169"/>
      <c r="CE16" s="168"/>
      <c r="CF16" s="158"/>
      <c r="CG16" s="169"/>
      <c r="CH16" s="168">
        <f aca="true" t="shared" si="42" ref="CH16:CH24">BP16+BS16+BV16+BY16+CB16+CE16</f>
        <v>0</v>
      </c>
      <c r="CI16" s="168">
        <f t="shared" si="35"/>
        <v>0</v>
      </c>
      <c r="CJ16" s="316">
        <f t="shared" si="35"/>
        <v>0</v>
      </c>
      <c r="CK16" s="185"/>
      <c r="CL16" s="158"/>
      <c r="CM16" s="160"/>
      <c r="CN16" s="168"/>
      <c r="CO16" s="158"/>
      <c r="CP16" s="169"/>
      <c r="CQ16" s="284">
        <f t="shared" si="36"/>
        <v>94.05</v>
      </c>
      <c r="CR16" s="284">
        <f t="shared" si="37"/>
        <v>0</v>
      </c>
      <c r="CS16" s="284">
        <f t="shared" si="38"/>
        <v>0</v>
      </c>
    </row>
    <row r="17" spans="1:97" ht="15">
      <c r="A17" s="186" t="s">
        <v>323</v>
      </c>
      <c r="B17" s="168">
        <v>35504.52</v>
      </c>
      <c r="C17" s="158"/>
      <c r="D17" s="169"/>
      <c r="E17" s="168"/>
      <c r="F17" s="158"/>
      <c r="G17" s="169"/>
      <c r="H17" s="168"/>
      <c r="I17" s="158"/>
      <c r="J17" s="169"/>
      <c r="K17" s="168"/>
      <c r="L17" s="158"/>
      <c r="M17" s="169"/>
      <c r="N17" s="168"/>
      <c r="O17" s="158"/>
      <c r="P17" s="169"/>
      <c r="Q17" s="185"/>
      <c r="R17" s="158"/>
      <c r="S17" s="160"/>
      <c r="T17" s="168"/>
      <c r="U17" s="158"/>
      <c r="V17" s="169"/>
      <c r="W17" s="168"/>
      <c r="X17" s="158"/>
      <c r="Y17" s="169"/>
      <c r="Z17" s="168"/>
      <c r="AA17" s="158"/>
      <c r="AB17" s="169"/>
      <c r="AC17" s="174">
        <f t="shared" si="7"/>
        <v>35504.52</v>
      </c>
      <c r="AD17" s="156">
        <f t="shared" si="8"/>
        <v>0</v>
      </c>
      <c r="AE17" s="175">
        <f t="shared" si="9"/>
        <v>0</v>
      </c>
      <c r="AF17" s="168"/>
      <c r="AG17" s="158"/>
      <c r="AH17" s="169"/>
      <c r="AI17" s="168"/>
      <c r="AJ17" s="158"/>
      <c r="AK17" s="169"/>
      <c r="AL17" s="168"/>
      <c r="AM17" s="158"/>
      <c r="AN17" s="169"/>
      <c r="AO17" s="168"/>
      <c r="AP17" s="158"/>
      <c r="AQ17" s="160"/>
      <c r="AR17" s="158"/>
      <c r="AS17" s="158"/>
      <c r="AT17" s="158"/>
      <c r="AU17" s="185"/>
      <c r="AV17" s="158"/>
      <c r="AW17" s="169"/>
      <c r="AX17" s="174">
        <f t="shared" si="39"/>
        <v>0</v>
      </c>
      <c r="AY17" s="174">
        <f t="shared" si="40"/>
        <v>0</v>
      </c>
      <c r="AZ17" s="174">
        <f t="shared" si="41"/>
        <v>0</v>
      </c>
      <c r="BA17" s="168"/>
      <c r="BB17" s="158"/>
      <c r="BC17" s="169"/>
      <c r="BD17" s="168"/>
      <c r="BE17" s="158"/>
      <c r="BF17" s="169"/>
      <c r="BG17" s="168"/>
      <c r="BH17" s="158"/>
      <c r="BI17" s="169"/>
      <c r="BJ17" s="168"/>
      <c r="BK17" s="158"/>
      <c r="BL17" s="169"/>
      <c r="BM17" s="168"/>
      <c r="BN17" s="158"/>
      <c r="BO17" s="160"/>
      <c r="BP17" s="168"/>
      <c r="BQ17" s="158"/>
      <c r="BR17" s="169"/>
      <c r="BS17" s="168"/>
      <c r="BT17" s="158"/>
      <c r="BU17" s="160"/>
      <c r="BV17" s="168"/>
      <c r="BW17" s="158"/>
      <c r="BX17" s="169"/>
      <c r="BY17" s="168"/>
      <c r="BZ17" s="158"/>
      <c r="CA17" s="160"/>
      <c r="CB17" s="168"/>
      <c r="CC17" s="158"/>
      <c r="CD17" s="169"/>
      <c r="CE17" s="168"/>
      <c r="CF17" s="158"/>
      <c r="CG17" s="169"/>
      <c r="CH17" s="168">
        <f t="shared" si="42"/>
        <v>0</v>
      </c>
      <c r="CI17" s="168">
        <f t="shared" si="35"/>
        <v>0</v>
      </c>
      <c r="CJ17" s="316">
        <f t="shared" si="35"/>
        <v>0</v>
      </c>
      <c r="CK17" s="185"/>
      <c r="CL17" s="158"/>
      <c r="CM17" s="160"/>
      <c r="CN17" s="168"/>
      <c r="CO17" s="158"/>
      <c r="CP17" s="169"/>
      <c r="CQ17" s="284">
        <f t="shared" si="36"/>
        <v>35504.52</v>
      </c>
      <c r="CR17" s="284">
        <f t="shared" si="37"/>
        <v>0</v>
      </c>
      <c r="CS17" s="284">
        <f t="shared" si="38"/>
        <v>0</v>
      </c>
    </row>
    <row r="18" spans="1:97" ht="15">
      <c r="A18" s="186" t="s">
        <v>324</v>
      </c>
      <c r="B18" s="168">
        <v>1589</v>
      </c>
      <c r="C18" s="158"/>
      <c r="D18" s="169"/>
      <c r="E18" s="168"/>
      <c r="F18" s="158"/>
      <c r="G18" s="169"/>
      <c r="H18" s="168"/>
      <c r="I18" s="158"/>
      <c r="J18" s="169"/>
      <c r="K18" s="168"/>
      <c r="L18" s="158"/>
      <c r="M18" s="169"/>
      <c r="N18" s="168"/>
      <c r="O18" s="158"/>
      <c r="P18" s="169"/>
      <c r="Q18" s="185"/>
      <c r="R18" s="158"/>
      <c r="S18" s="160"/>
      <c r="T18" s="168"/>
      <c r="U18" s="158"/>
      <c r="V18" s="169"/>
      <c r="W18" s="168"/>
      <c r="X18" s="158"/>
      <c r="Y18" s="169"/>
      <c r="Z18" s="168"/>
      <c r="AA18" s="158"/>
      <c r="AB18" s="169"/>
      <c r="AC18" s="174">
        <f t="shared" si="7"/>
        <v>1589</v>
      </c>
      <c r="AD18" s="156">
        <f t="shared" si="8"/>
        <v>0</v>
      </c>
      <c r="AE18" s="175">
        <f t="shared" si="9"/>
        <v>0</v>
      </c>
      <c r="AF18" s="168">
        <v>8859.46</v>
      </c>
      <c r="AG18" s="158"/>
      <c r="AH18" s="169"/>
      <c r="AI18" s="168"/>
      <c r="AJ18" s="158"/>
      <c r="AK18" s="169"/>
      <c r="AL18" s="168"/>
      <c r="AM18" s="158"/>
      <c r="AN18" s="169"/>
      <c r="AO18" s="168"/>
      <c r="AP18" s="158"/>
      <c r="AQ18" s="160"/>
      <c r="AR18" s="158"/>
      <c r="AS18" s="158"/>
      <c r="AT18" s="158"/>
      <c r="AU18" s="185"/>
      <c r="AV18" s="158"/>
      <c r="AW18" s="169"/>
      <c r="AX18" s="174">
        <f t="shared" si="39"/>
        <v>8859.46</v>
      </c>
      <c r="AY18" s="174">
        <f t="shared" si="40"/>
        <v>0</v>
      </c>
      <c r="AZ18" s="174">
        <f t="shared" si="41"/>
        <v>0</v>
      </c>
      <c r="BA18" s="168"/>
      <c r="BB18" s="158"/>
      <c r="BC18" s="169"/>
      <c r="BD18" s="168"/>
      <c r="BE18" s="158"/>
      <c r="BF18" s="169"/>
      <c r="BG18" s="168"/>
      <c r="BH18" s="158"/>
      <c r="BI18" s="169"/>
      <c r="BJ18" s="168"/>
      <c r="BK18" s="158"/>
      <c r="BL18" s="169"/>
      <c r="BM18" s="168"/>
      <c r="BN18" s="158"/>
      <c r="BO18" s="160"/>
      <c r="BP18" s="168"/>
      <c r="BQ18" s="158"/>
      <c r="BR18" s="169"/>
      <c r="BS18" s="168"/>
      <c r="BT18" s="158"/>
      <c r="BU18" s="160"/>
      <c r="BV18" s="168"/>
      <c r="BW18" s="158"/>
      <c r="BX18" s="169"/>
      <c r="BY18" s="168"/>
      <c r="BZ18" s="158"/>
      <c r="CA18" s="160"/>
      <c r="CB18" s="168"/>
      <c r="CC18" s="158"/>
      <c r="CD18" s="169"/>
      <c r="CE18" s="168"/>
      <c r="CF18" s="158"/>
      <c r="CG18" s="169"/>
      <c r="CH18" s="168">
        <f t="shared" si="42"/>
        <v>0</v>
      </c>
      <c r="CI18" s="168">
        <f t="shared" si="35"/>
        <v>0</v>
      </c>
      <c r="CJ18" s="316">
        <f t="shared" si="35"/>
        <v>0</v>
      </c>
      <c r="CK18" s="185"/>
      <c r="CL18" s="158"/>
      <c r="CM18" s="160"/>
      <c r="CN18" s="168"/>
      <c r="CO18" s="158"/>
      <c r="CP18" s="169"/>
      <c r="CQ18" s="284">
        <f t="shared" si="36"/>
        <v>10448.46</v>
      </c>
      <c r="CR18" s="284">
        <f t="shared" si="37"/>
        <v>0</v>
      </c>
      <c r="CS18" s="284">
        <f t="shared" si="38"/>
        <v>0</v>
      </c>
    </row>
    <row r="19" spans="1:97" ht="15" hidden="1">
      <c r="A19" s="186">
        <v>1135</v>
      </c>
      <c r="B19" s="168"/>
      <c r="C19" s="158"/>
      <c r="D19" s="169"/>
      <c r="E19" s="168"/>
      <c r="F19" s="158"/>
      <c r="G19" s="169"/>
      <c r="H19" s="168"/>
      <c r="I19" s="158"/>
      <c r="J19" s="169"/>
      <c r="K19" s="168"/>
      <c r="L19" s="158"/>
      <c r="M19" s="169"/>
      <c r="N19" s="168"/>
      <c r="O19" s="158"/>
      <c r="P19" s="169"/>
      <c r="Q19" s="185"/>
      <c r="R19" s="158"/>
      <c r="S19" s="160"/>
      <c r="T19" s="168"/>
      <c r="U19" s="158"/>
      <c r="V19" s="169"/>
      <c r="W19" s="168"/>
      <c r="X19" s="158"/>
      <c r="Y19" s="169"/>
      <c r="Z19" s="168"/>
      <c r="AA19" s="158"/>
      <c r="AB19" s="169"/>
      <c r="AC19" s="174">
        <f t="shared" si="7"/>
        <v>0</v>
      </c>
      <c r="AD19" s="156">
        <f t="shared" si="8"/>
        <v>0</v>
      </c>
      <c r="AE19" s="175">
        <f t="shared" si="9"/>
        <v>0</v>
      </c>
      <c r="AF19" s="168"/>
      <c r="AG19" s="158"/>
      <c r="AH19" s="169"/>
      <c r="AI19" s="168"/>
      <c r="AJ19" s="158"/>
      <c r="AK19" s="169"/>
      <c r="AL19" s="168"/>
      <c r="AM19" s="158"/>
      <c r="AN19" s="169"/>
      <c r="AO19" s="168"/>
      <c r="AP19" s="158"/>
      <c r="AQ19" s="160"/>
      <c r="AR19" s="158"/>
      <c r="AS19" s="158"/>
      <c r="AT19" s="158"/>
      <c r="AU19" s="185"/>
      <c r="AV19" s="158"/>
      <c r="AW19" s="169"/>
      <c r="AX19" s="174">
        <f t="shared" si="39"/>
        <v>0</v>
      </c>
      <c r="AY19" s="174">
        <f t="shared" si="40"/>
        <v>0</v>
      </c>
      <c r="AZ19" s="174">
        <f t="shared" si="41"/>
        <v>0</v>
      </c>
      <c r="BA19" s="168"/>
      <c r="BB19" s="158"/>
      <c r="BC19" s="169"/>
      <c r="BD19" s="168"/>
      <c r="BE19" s="158"/>
      <c r="BF19" s="169"/>
      <c r="BG19" s="168"/>
      <c r="BH19" s="158"/>
      <c r="BI19" s="169"/>
      <c r="BJ19" s="168"/>
      <c r="BK19" s="158"/>
      <c r="BL19" s="169"/>
      <c r="BM19" s="168"/>
      <c r="BN19" s="158"/>
      <c r="BO19" s="160"/>
      <c r="BP19" s="168"/>
      <c r="BQ19" s="158"/>
      <c r="BR19" s="169"/>
      <c r="BS19" s="168"/>
      <c r="BT19" s="158"/>
      <c r="BU19" s="160"/>
      <c r="BV19" s="168"/>
      <c r="BW19" s="158"/>
      <c r="BX19" s="169"/>
      <c r="BY19" s="168"/>
      <c r="BZ19" s="158"/>
      <c r="CA19" s="160"/>
      <c r="CB19" s="168"/>
      <c r="CC19" s="158"/>
      <c r="CD19" s="169"/>
      <c r="CE19" s="168"/>
      <c r="CF19" s="158"/>
      <c r="CG19" s="169"/>
      <c r="CH19" s="168">
        <f t="shared" si="42"/>
        <v>0</v>
      </c>
      <c r="CI19" s="168">
        <f t="shared" si="35"/>
        <v>0</v>
      </c>
      <c r="CJ19" s="316">
        <f t="shared" si="35"/>
        <v>0</v>
      </c>
      <c r="CK19" s="185"/>
      <c r="CL19" s="158"/>
      <c r="CM19" s="160"/>
      <c r="CN19" s="168"/>
      <c r="CO19" s="158"/>
      <c r="CP19" s="169"/>
      <c r="CQ19" s="284">
        <f t="shared" si="36"/>
        <v>0</v>
      </c>
      <c r="CR19" s="284">
        <f t="shared" si="37"/>
        <v>0</v>
      </c>
      <c r="CS19" s="284">
        <f t="shared" si="38"/>
        <v>0</v>
      </c>
    </row>
    <row r="20" spans="1:97" ht="15" hidden="1">
      <c r="A20" s="186">
        <v>1136</v>
      </c>
      <c r="B20" s="168"/>
      <c r="C20" s="158"/>
      <c r="D20" s="169"/>
      <c r="E20" s="168"/>
      <c r="F20" s="158"/>
      <c r="G20" s="169"/>
      <c r="H20" s="168"/>
      <c r="I20" s="158"/>
      <c r="J20" s="169"/>
      <c r="K20" s="168"/>
      <c r="L20" s="158"/>
      <c r="M20" s="169"/>
      <c r="N20" s="168"/>
      <c r="O20" s="158"/>
      <c r="P20" s="169"/>
      <c r="Q20" s="185"/>
      <c r="R20" s="158"/>
      <c r="S20" s="160"/>
      <c r="T20" s="168"/>
      <c r="U20" s="158"/>
      <c r="V20" s="169"/>
      <c r="W20" s="168"/>
      <c r="X20" s="158"/>
      <c r="Y20" s="169"/>
      <c r="Z20" s="168"/>
      <c r="AA20" s="158"/>
      <c r="AB20" s="169"/>
      <c r="AC20" s="174">
        <f t="shared" si="7"/>
        <v>0</v>
      </c>
      <c r="AD20" s="156">
        <f t="shared" si="8"/>
        <v>0</v>
      </c>
      <c r="AE20" s="175">
        <f t="shared" si="9"/>
        <v>0</v>
      </c>
      <c r="AF20" s="168"/>
      <c r="AG20" s="158"/>
      <c r="AH20" s="169"/>
      <c r="AI20" s="168"/>
      <c r="AJ20" s="158"/>
      <c r="AK20" s="169"/>
      <c r="AL20" s="168"/>
      <c r="AM20" s="158"/>
      <c r="AN20" s="169"/>
      <c r="AO20" s="168"/>
      <c r="AP20" s="158"/>
      <c r="AQ20" s="160"/>
      <c r="AR20" s="158"/>
      <c r="AS20" s="158"/>
      <c r="AT20" s="158"/>
      <c r="AU20" s="185"/>
      <c r="AV20" s="158"/>
      <c r="AW20" s="169"/>
      <c r="AX20" s="174">
        <f t="shared" si="39"/>
        <v>0</v>
      </c>
      <c r="AY20" s="174">
        <f t="shared" si="40"/>
        <v>0</v>
      </c>
      <c r="AZ20" s="174">
        <f t="shared" si="41"/>
        <v>0</v>
      </c>
      <c r="BA20" s="168"/>
      <c r="BB20" s="158"/>
      <c r="BC20" s="169"/>
      <c r="BD20" s="168"/>
      <c r="BE20" s="158"/>
      <c r="BF20" s="169"/>
      <c r="BG20" s="168"/>
      <c r="BH20" s="158"/>
      <c r="BI20" s="169"/>
      <c r="BJ20" s="168"/>
      <c r="BK20" s="158"/>
      <c r="BL20" s="169"/>
      <c r="BM20" s="168"/>
      <c r="BN20" s="158"/>
      <c r="BO20" s="160"/>
      <c r="BP20" s="168"/>
      <c r="BQ20" s="158"/>
      <c r="BR20" s="169"/>
      <c r="BS20" s="168"/>
      <c r="BT20" s="158"/>
      <c r="BU20" s="160"/>
      <c r="BV20" s="168"/>
      <c r="BW20" s="158"/>
      <c r="BX20" s="169"/>
      <c r="BY20" s="168"/>
      <c r="BZ20" s="158"/>
      <c r="CA20" s="160"/>
      <c r="CB20" s="168"/>
      <c r="CC20" s="158"/>
      <c r="CD20" s="169"/>
      <c r="CE20" s="168"/>
      <c r="CF20" s="158"/>
      <c r="CG20" s="169"/>
      <c r="CH20" s="168">
        <f t="shared" si="42"/>
        <v>0</v>
      </c>
      <c r="CI20" s="168">
        <f t="shared" si="35"/>
        <v>0</v>
      </c>
      <c r="CJ20" s="316">
        <f t="shared" si="35"/>
        <v>0</v>
      </c>
      <c r="CK20" s="185"/>
      <c r="CL20" s="158"/>
      <c r="CM20" s="160"/>
      <c r="CN20" s="168"/>
      <c r="CO20" s="158"/>
      <c r="CP20" s="169"/>
      <c r="CQ20" s="284">
        <f t="shared" si="36"/>
        <v>0</v>
      </c>
      <c r="CR20" s="284">
        <f t="shared" si="37"/>
        <v>0</v>
      </c>
      <c r="CS20" s="284">
        <f t="shared" si="38"/>
        <v>0</v>
      </c>
    </row>
    <row r="21" spans="1:97" ht="15" hidden="1">
      <c r="A21" s="186">
        <v>1137</v>
      </c>
      <c r="B21" s="168"/>
      <c r="C21" s="158"/>
      <c r="D21" s="169"/>
      <c r="E21" s="168"/>
      <c r="F21" s="158"/>
      <c r="G21" s="169"/>
      <c r="H21" s="168"/>
      <c r="I21" s="158"/>
      <c r="J21" s="169"/>
      <c r="K21" s="168"/>
      <c r="L21" s="158"/>
      <c r="M21" s="169"/>
      <c r="N21" s="168"/>
      <c r="O21" s="158"/>
      <c r="P21" s="169"/>
      <c r="Q21" s="185"/>
      <c r="R21" s="158"/>
      <c r="S21" s="160"/>
      <c r="T21" s="168"/>
      <c r="U21" s="158"/>
      <c r="V21" s="169"/>
      <c r="W21" s="168"/>
      <c r="X21" s="158"/>
      <c r="Y21" s="169"/>
      <c r="Z21" s="168"/>
      <c r="AA21" s="158"/>
      <c r="AB21" s="169"/>
      <c r="AC21" s="174">
        <f t="shared" si="7"/>
        <v>0</v>
      </c>
      <c r="AD21" s="156">
        <f t="shared" si="8"/>
        <v>0</v>
      </c>
      <c r="AE21" s="175">
        <f t="shared" si="9"/>
        <v>0</v>
      </c>
      <c r="AF21" s="168"/>
      <c r="AG21" s="158"/>
      <c r="AH21" s="169"/>
      <c r="AI21" s="168"/>
      <c r="AJ21" s="158"/>
      <c r="AK21" s="169"/>
      <c r="AL21" s="168"/>
      <c r="AM21" s="158"/>
      <c r="AN21" s="169"/>
      <c r="AO21" s="168"/>
      <c r="AP21" s="158"/>
      <c r="AQ21" s="160"/>
      <c r="AR21" s="158"/>
      <c r="AS21" s="158"/>
      <c r="AT21" s="158"/>
      <c r="AU21" s="185"/>
      <c r="AV21" s="158"/>
      <c r="AW21" s="169"/>
      <c r="AX21" s="174">
        <f t="shared" si="39"/>
        <v>0</v>
      </c>
      <c r="AY21" s="174">
        <f t="shared" si="40"/>
        <v>0</v>
      </c>
      <c r="AZ21" s="174">
        <f t="shared" si="41"/>
        <v>0</v>
      </c>
      <c r="BA21" s="168"/>
      <c r="BB21" s="158"/>
      <c r="BC21" s="169"/>
      <c r="BD21" s="168"/>
      <c r="BE21" s="158"/>
      <c r="BF21" s="169"/>
      <c r="BG21" s="168"/>
      <c r="BH21" s="158"/>
      <c r="BI21" s="169"/>
      <c r="BJ21" s="168"/>
      <c r="BK21" s="158"/>
      <c r="BL21" s="169"/>
      <c r="BM21" s="168"/>
      <c r="BN21" s="158"/>
      <c r="BO21" s="160"/>
      <c r="BP21" s="168"/>
      <c r="BQ21" s="158"/>
      <c r="BR21" s="169"/>
      <c r="BS21" s="168"/>
      <c r="BT21" s="158"/>
      <c r="BU21" s="160"/>
      <c r="BV21" s="168"/>
      <c r="BW21" s="158"/>
      <c r="BX21" s="169"/>
      <c r="BY21" s="168"/>
      <c r="BZ21" s="158"/>
      <c r="CA21" s="160"/>
      <c r="CB21" s="168"/>
      <c r="CC21" s="158"/>
      <c r="CD21" s="169"/>
      <c r="CE21" s="168"/>
      <c r="CF21" s="158"/>
      <c r="CG21" s="169"/>
      <c r="CH21" s="168">
        <f t="shared" si="42"/>
        <v>0</v>
      </c>
      <c r="CI21" s="168">
        <f t="shared" si="35"/>
        <v>0</v>
      </c>
      <c r="CJ21" s="316">
        <f t="shared" si="35"/>
        <v>0</v>
      </c>
      <c r="CK21" s="185"/>
      <c r="CL21" s="158"/>
      <c r="CM21" s="160"/>
      <c r="CN21" s="168"/>
      <c r="CO21" s="158"/>
      <c r="CP21" s="169"/>
      <c r="CQ21" s="284">
        <f t="shared" si="36"/>
        <v>0</v>
      </c>
      <c r="CR21" s="284">
        <f t="shared" si="37"/>
        <v>0</v>
      </c>
      <c r="CS21" s="284">
        <f t="shared" si="38"/>
        <v>0</v>
      </c>
    </row>
    <row r="22" spans="1:97" ht="15" hidden="1">
      <c r="A22" s="186">
        <v>1138</v>
      </c>
      <c r="B22" s="168"/>
      <c r="C22" s="158"/>
      <c r="D22" s="169"/>
      <c r="E22" s="168"/>
      <c r="F22" s="158"/>
      <c r="G22" s="169"/>
      <c r="H22" s="168"/>
      <c r="I22" s="158"/>
      <c r="J22" s="169"/>
      <c r="K22" s="168"/>
      <c r="L22" s="158"/>
      <c r="M22" s="169"/>
      <c r="N22" s="168"/>
      <c r="O22" s="158"/>
      <c r="P22" s="169"/>
      <c r="Q22" s="185"/>
      <c r="R22" s="158"/>
      <c r="S22" s="160"/>
      <c r="T22" s="168"/>
      <c r="U22" s="158"/>
      <c r="V22" s="169"/>
      <c r="W22" s="168"/>
      <c r="X22" s="158"/>
      <c r="Y22" s="169"/>
      <c r="Z22" s="168"/>
      <c r="AA22" s="158"/>
      <c r="AB22" s="169"/>
      <c r="AC22" s="174">
        <f t="shared" si="7"/>
        <v>0</v>
      </c>
      <c r="AD22" s="156">
        <f t="shared" si="8"/>
        <v>0</v>
      </c>
      <c r="AE22" s="175">
        <f t="shared" si="9"/>
        <v>0</v>
      </c>
      <c r="AF22" s="168"/>
      <c r="AG22" s="158"/>
      <c r="AH22" s="169"/>
      <c r="AI22" s="168"/>
      <c r="AJ22" s="158"/>
      <c r="AK22" s="169"/>
      <c r="AL22" s="168"/>
      <c r="AM22" s="158"/>
      <c r="AN22" s="169"/>
      <c r="AO22" s="168"/>
      <c r="AP22" s="158"/>
      <c r="AQ22" s="160"/>
      <c r="AR22" s="158"/>
      <c r="AS22" s="158"/>
      <c r="AT22" s="158"/>
      <c r="AU22" s="185"/>
      <c r="AV22" s="158"/>
      <c r="AW22" s="169"/>
      <c r="AX22" s="174">
        <f t="shared" si="39"/>
        <v>0</v>
      </c>
      <c r="AY22" s="174">
        <f t="shared" si="40"/>
        <v>0</v>
      </c>
      <c r="AZ22" s="174">
        <f t="shared" si="41"/>
        <v>0</v>
      </c>
      <c r="BA22" s="168"/>
      <c r="BB22" s="158"/>
      <c r="BC22" s="169"/>
      <c r="BD22" s="168"/>
      <c r="BE22" s="158"/>
      <c r="BF22" s="169"/>
      <c r="BG22" s="168"/>
      <c r="BH22" s="158"/>
      <c r="BI22" s="169"/>
      <c r="BJ22" s="168"/>
      <c r="BK22" s="158"/>
      <c r="BL22" s="169"/>
      <c r="BM22" s="168"/>
      <c r="BN22" s="158"/>
      <c r="BO22" s="160"/>
      <c r="BP22" s="168"/>
      <c r="BQ22" s="158"/>
      <c r="BR22" s="169"/>
      <c r="BS22" s="168"/>
      <c r="BT22" s="158"/>
      <c r="BU22" s="160"/>
      <c r="BV22" s="168"/>
      <c r="BW22" s="158"/>
      <c r="BX22" s="169"/>
      <c r="BY22" s="168"/>
      <c r="BZ22" s="158"/>
      <c r="CA22" s="160"/>
      <c r="CB22" s="168"/>
      <c r="CC22" s="158"/>
      <c r="CD22" s="169"/>
      <c r="CE22" s="168"/>
      <c r="CF22" s="158"/>
      <c r="CG22" s="169"/>
      <c r="CH22" s="168">
        <f t="shared" si="42"/>
        <v>0</v>
      </c>
      <c r="CI22" s="168">
        <f t="shared" si="35"/>
        <v>0</v>
      </c>
      <c r="CJ22" s="316">
        <f t="shared" si="35"/>
        <v>0</v>
      </c>
      <c r="CK22" s="185"/>
      <c r="CL22" s="158"/>
      <c r="CM22" s="160"/>
      <c r="CN22" s="168"/>
      <c r="CO22" s="158"/>
      <c r="CP22" s="169"/>
      <c r="CQ22" s="284">
        <f t="shared" si="36"/>
        <v>0</v>
      </c>
      <c r="CR22" s="284">
        <f t="shared" si="37"/>
        <v>0</v>
      </c>
      <c r="CS22" s="284">
        <f t="shared" si="38"/>
        <v>0</v>
      </c>
    </row>
    <row r="23" spans="1:97" ht="15" hidden="1">
      <c r="A23" s="186">
        <v>1139</v>
      </c>
      <c r="B23" s="168"/>
      <c r="C23" s="158"/>
      <c r="D23" s="169"/>
      <c r="E23" s="168"/>
      <c r="F23" s="158"/>
      <c r="G23" s="169"/>
      <c r="H23" s="168"/>
      <c r="I23" s="158"/>
      <c r="J23" s="169"/>
      <c r="K23" s="168"/>
      <c r="L23" s="158"/>
      <c r="M23" s="169"/>
      <c r="N23" s="168"/>
      <c r="O23" s="158"/>
      <c r="P23" s="169"/>
      <c r="Q23" s="185"/>
      <c r="R23" s="158"/>
      <c r="S23" s="160"/>
      <c r="T23" s="168"/>
      <c r="U23" s="158"/>
      <c r="V23" s="169"/>
      <c r="W23" s="168"/>
      <c r="X23" s="158"/>
      <c r="Y23" s="169"/>
      <c r="Z23" s="168"/>
      <c r="AA23" s="158"/>
      <c r="AB23" s="169"/>
      <c r="AC23" s="174">
        <f t="shared" si="7"/>
        <v>0</v>
      </c>
      <c r="AD23" s="156">
        <f t="shared" si="8"/>
        <v>0</v>
      </c>
      <c r="AE23" s="175">
        <f t="shared" si="9"/>
        <v>0</v>
      </c>
      <c r="AF23" s="168"/>
      <c r="AG23" s="158"/>
      <c r="AH23" s="169"/>
      <c r="AI23" s="168"/>
      <c r="AJ23" s="158"/>
      <c r="AK23" s="169"/>
      <c r="AL23" s="168"/>
      <c r="AM23" s="158"/>
      <c r="AN23" s="169"/>
      <c r="AO23" s="168"/>
      <c r="AP23" s="158"/>
      <c r="AQ23" s="160"/>
      <c r="AR23" s="158"/>
      <c r="AS23" s="158"/>
      <c r="AT23" s="158"/>
      <c r="AU23" s="185"/>
      <c r="AV23" s="158"/>
      <c r="AW23" s="169"/>
      <c r="AX23" s="174">
        <f t="shared" si="39"/>
        <v>0</v>
      </c>
      <c r="AY23" s="174">
        <f t="shared" si="40"/>
        <v>0</v>
      </c>
      <c r="AZ23" s="174">
        <f t="shared" si="41"/>
        <v>0</v>
      </c>
      <c r="BA23" s="168"/>
      <c r="BB23" s="158"/>
      <c r="BC23" s="169"/>
      <c r="BD23" s="168"/>
      <c r="BE23" s="158"/>
      <c r="BF23" s="169"/>
      <c r="BG23" s="168"/>
      <c r="BH23" s="158"/>
      <c r="BI23" s="169"/>
      <c r="BJ23" s="168"/>
      <c r="BK23" s="158"/>
      <c r="BL23" s="169"/>
      <c r="BM23" s="168"/>
      <c r="BN23" s="158"/>
      <c r="BO23" s="160"/>
      <c r="BP23" s="168"/>
      <c r="BQ23" s="158"/>
      <c r="BR23" s="169"/>
      <c r="BS23" s="168"/>
      <c r="BT23" s="158"/>
      <c r="BU23" s="160"/>
      <c r="BV23" s="168"/>
      <c r="BW23" s="158"/>
      <c r="BX23" s="169"/>
      <c r="BY23" s="168"/>
      <c r="BZ23" s="158"/>
      <c r="CA23" s="160"/>
      <c r="CB23" s="168"/>
      <c r="CC23" s="158"/>
      <c r="CD23" s="169"/>
      <c r="CE23" s="168"/>
      <c r="CF23" s="158"/>
      <c r="CG23" s="169"/>
      <c r="CH23" s="168">
        <f t="shared" si="42"/>
        <v>0</v>
      </c>
      <c r="CI23" s="168">
        <f t="shared" si="35"/>
        <v>0</v>
      </c>
      <c r="CJ23" s="316">
        <f t="shared" si="35"/>
        <v>0</v>
      </c>
      <c r="CK23" s="185"/>
      <c r="CL23" s="158"/>
      <c r="CM23" s="160"/>
      <c r="CN23" s="168"/>
      <c r="CO23" s="158"/>
      <c r="CP23" s="169"/>
      <c r="CQ23" s="284">
        <f t="shared" si="36"/>
        <v>0</v>
      </c>
      <c r="CR23" s="284">
        <f t="shared" si="37"/>
        <v>0</v>
      </c>
      <c r="CS23" s="284">
        <f t="shared" si="38"/>
        <v>0</v>
      </c>
    </row>
    <row r="24" spans="1:97" ht="15">
      <c r="A24" s="197" t="s">
        <v>325</v>
      </c>
      <c r="B24" s="198"/>
      <c r="C24" s="199"/>
      <c r="D24" s="200"/>
      <c r="E24" s="198"/>
      <c r="F24" s="199"/>
      <c r="G24" s="200"/>
      <c r="H24" s="198"/>
      <c r="I24" s="199"/>
      <c r="J24" s="200"/>
      <c r="K24" s="198"/>
      <c r="L24" s="199"/>
      <c r="M24" s="200"/>
      <c r="N24" s="198">
        <v>140</v>
      </c>
      <c r="O24" s="199"/>
      <c r="P24" s="200"/>
      <c r="Q24" s="201"/>
      <c r="R24" s="199"/>
      <c r="S24" s="202"/>
      <c r="T24" s="198"/>
      <c r="U24" s="199"/>
      <c r="V24" s="200"/>
      <c r="W24" s="198"/>
      <c r="X24" s="199"/>
      <c r="Y24" s="200"/>
      <c r="Z24" s="198"/>
      <c r="AA24" s="199"/>
      <c r="AB24" s="200"/>
      <c r="AC24" s="192">
        <f t="shared" si="7"/>
        <v>140</v>
      </c>
      <c r="AD24" s="193">
        <f t="shared" si="8"/>
        <v>0</v>
      </c>
      <c r="AE24" s="194">
        <f t="shared" si="9"/>
        <v>0</v>
      </c>
      <c r="AF24" s="198"/>
      <c r="AG24" s="199"/>
      <c r="AH24" s="200"/>
      <c r="AI24" s="198"/>
      <c r="AJ24" s="199"/>
      <c r="AK24" s="200"/>
      <c r="AL24" s="198"/>
      <c r="AM24" s="199"/>
      <c r="AN24" s="200"/>
      <c r="AO24" s="198"/>
      <c r="AP24" s="199"/>
      <c r="AQ24" s="202"/>
      <c r="AR24" s="199"/>
      <c r="AS24" s="199"/>
      <c r="AT24" s="199"/>
      <c r="AU24" s="201"/>
      <c r="AV24" s="199"/>
      <c r="AW24" s="200"/>
      <c r="AX24" s="174">
        <f t="shared" si="39"/>
        <v>0</v>
      </c>
      <c r="AY24" s="174">
        <f t="shared" si="40"/>
        <v>0</v>
      </c>
      <c r="AZ24" s="174">
        <f t="shared" si="41"/>
        <v>0</v>
      </c>
      <c r="BA24" s="198"/>
      <c r="BB24" s="199"/>
      <c r="BC24" s="200"/>
      <c r="BD24" s="198"/>
      <c r="BE24" s="199"/>
      <c r="BF24" s="200"/>
      <c r="BG24" s="198"/>
      <c r="BH24" s="199"/>
      <c r="BI24" s="200"/>
      <c r="BJ24" s="198"/>
      <c r="BK24" s="199"/>
      <c r="BL24" s="200"/>
      <c r="BM24" s="198"/>
      <c r="BN24" s="199"/>
      <c r="BO24" s="202"/>
      <c r="BP24" s="198"/>
      <c r="BQ24" s="199"/>
      <c r="BR24" s="200"/>
      <c r="BS24" s="198"/>
      <c r="BT24" s="199"/>
      <c r="BU24" s="202"/>
      <c r="BV24" s="198"/>
      <c r="BW24" s="199"/>
      <c r="BX24" s="200"/>
      <c r="BY24" s="198"/>
      <c r="BZ24" s="199"/>
      <c r="CA24" s="202"/>
      <c r="CB24" s="198"/>
      <c r="CC24" s="199"/>
      <c r="CD24" s="200"/>
      <c r="CE24" s="198"/>
      <c r="CF24" s="199"/>
      <c r="CG24" s="200"/>
      <c r="CH24" s="168">
        <f t="shared" si="42"/>
        <v>0</v>
      </c>
      <c r="CI24" s="168">
        <f t="shared" si="35"/>
        <v>0</v>
      </c>
      <c r="CJ24" s="316">
        <f t="shared" si="35"/>
        <v>0</v>
      </c>
      <c r="CK24" s="201"/>
      <c r="CL24" s="199"/>
      <c r="CM24" s="202"/>
      <c r="CN24" s="198"/>
      <c r="CO24" s="199"/>
      <c r="CP24" s="200"/>
      <c r="CQ24" s="284">
        <f t="shared" si="36"/>
        <v>140</v>
      </c>
      <c r="CR24" s="283">
        <f t="shared" si="37"/>
        <v>0</v>
      </c>
      <c r="CS24" s="283">
        <f t="shared" si="38"/>
        <v>0</v>
      </c>
    </row>
    <row r="25" spans="1:97" ht="15">
      <c r="A25" s="186" t="s">
        <v>327</v>
      </c>
      <c r="B25" s="168"/>
      <c r="C25" s="158"/>
      <c r="D25" s="169"/>
      <c r="E25" s="168"/>
      <c r="F25" s="158"/>
      <c r="G25" s="169"/>
      <c r="H25" s="168"/>
      <c r="I25" s="158"/>
      <c r="J25" s="169"/>
      <c r="K25" s="168"/>
      <c r="L25" s="158"/>
      <c r="M25" s="169"/>
      <c r="N25" s="168"/>
      <c r="O25" s="158"/>
      <c r="P25" s="169"/>
      <c r="Q25" s="185"/>
      <c r="R25" s="158"/>
      <c r="S25" s="160"/>
      <c r="T25" s="168"/>
      <c r="U25" s="158"/>
      <c r="V25" s="169"/>
      <c r="W25" s="168"/>
      <c r="X25" s="158"/>
      <c r="Y25" s="169"/>
      <c r="Z25" s="168"/>
      <c r="AA25" s="158"/>
      <c r="AB25" s="169"/>
      <c r="AC25" s="174">
        <f t="shared" si="7"/>
        <v>0</v>
      </c>
      <c r="AD25" s="156">
        <f t="shared" si="8"/>
        <v>0</v>
      </c>
      <c r="AE25" s="175">
        <f t="shared" si="9"/>
        <v>0</v>
      </c>
      <c r="AF25" s="168"/>
      <c r="AG25" s="158"/>
      <c r="AH25" s="169"/>
      <c r="AI25" s="168"/>
      <c r="AJ25" s="158"/>
      <c r="AK25" s="169"/>
      <c r="AL25" s="168"/>
      <c r="AM25" s="158"/>
      <c r="AN25" s="169"/>
      <c r="AO25" s="168"/>
      <c r="AP25" s="158"/>
      <c r="AQ25" s="160"/>
      <c r="AR25" s="158"/>
      <c r="AS25" s="158"/>
      <c r="AT25" s="158"/>
      <c r="AU25" s="185"/>
      <c r="AV25" s="158"/>
      <c r="AW25" s="169"/>
      <c r="AX25" s="174">
        <f t="shared" si="39"/>
        <v>0</v>
      </c>
      <c r="AY25" s="174">
        <f t="shared" si="40"/>
        <v>0</v>
      </c>
      <c r="AZ25" s="174">
        <f t="shared" si="41"/>
        <v>0</v>
      </c>
      <c r="BA25" s="168"/>
      <c r="BB25" s="158"/>
      <c r="BC25" s="169"/>
      <c r="BD25" s="168"/>
      <c r="BE25" s="158"/>
      <c r="BF25" s="169"/>
      <c r="BG25" s="168"/>
      <c r="BH25" s="158"/>
      <c r="BI25" s="169"/>
      <c r="BJ25" s="168"/>
      <c r="BK25" s="158"/>
      <c r="BL25" s="169"/>
      <c r="BM25" s="168"/>
      <c r="BN25" s="158"/>
      <c r="BO25" s="160"/>
      <c r="BP25" s="168"/>
      <c r="BQ25" s="158"/>
      <c r="BR25" s="169"/>
      <c r="BS25" s="168"/>
      <c r="BT25" s="158"/>
      <c r="BU25" s="160"/>
      <c r="BV25" s="168"/>
      <c r="BW25" s="158"/>
      <c r="BX25" s="169"/>
      <c r="BY25" s="168"/>
      <c r="BZ25" s="158"/>
      <c r="CA25" s="160"/>
      <c r="CB25" s="168"/>
      <c r="CC25" s="158"/>
      <c r="CD25" s="169"/>
      <c r="CE25" s="168"/>
      <c r="CF25" s="158"/>
      <c r="CG25" s="169"/>
      <c r="CH25" s="168"/>
      <c r="CI25" s="158"/>
      <c r="CJ25" s="169"/>
      <c r="CK25" s="185"/>
      <c r="CL25" s="158"/>
      <c r="CM25" s="160"/>
      <c r="CN25" s="168"/>
      <c r="CO25" s="158"/>
      <c r="CP25" s="169"/>
      <c r="CQ25" s="284">
        <f>AC25+AX25+BA25+BD25+BG25+BJ25+BM25</f>
        <v>0</v>
      </c>
      <c r="CR25" s="157">
        <f>AD25+AY25+BB25+BE25+BH25+BK25+BN25</f>
        <v>0</v>
      </c>
      <c r="CS25" s="161">
        <f>AE25+AZ25+BC25+BF25+BI25+BL25+BO25</f>
        <v>0</v>
      </c>
    </row>
    <row r="26" spans="1:97" ht="14.25">
      <c r="A26" s="197" t="s">
        <v>328</v>
      </c>
      <c r="B26" s="187">
        <f>B27+B28+B29+B30+B32</f>
        <v>0</v>
      </c>
      <c r="C26" s="187">
        <f aca="true" t="shared" si="43" ref="C26:AB26">C27+C28+C29+C30+C32</f>
        <v>0</v>
      </c>
      <c r="D26" s="187">
        <f t="shared" si="43"/>
        <v>0</v>
      </c>
      <c r="E26" s="187">
        <f t="shared" si="43"/>
        <v>0</v>
      </c>
      <c r="F26" s="187">
        <f t="shared" si="43"/>
        <v>0</v>
      </c>
      <c r="G26" s="187">
        <f t="shared" si="43"/>
        <v>0</v>
      </c>
      <c r="H26" s="187">
        <f t="shared" si="43"/>
        <v>0</v>
      </c>
      <c r="I26" s="187">
        <f t="shared" si="43"/>
        <v>0</v>
      </c>
      <c r="J26" s="187">
        <f t="shared" si="43"/>
        <v>0</v>
      </c>
      <c r="K26" s="187">
        <f t="shared" si="43"/>
        <v>0</v>
      </c>
      <c r="L26" s="187">
        <f t="shared" si="43"/>
        <v>0</v>
      </c>
      <c r="M26" s="187">
        <f t="shared" si="43"/>
        <v>0</v>
      </c>
      <c r="N26" s="187">
        <f t="shared" si="43"/>
        <v>0</v>
      </c>
      <c r="O26" s="187">
        <f t="shared" si="43"/>
        <v>0</v>
      </c>
      <c r="P26" s="187">
        <f t="shared" si="43"/>
        <v>0</v>
      </c>
      <c r="Q26" s="187">
        <f t="shared" si="43"/>
        <v>0</v>
      </c>
      <c r="R26" s="187">
        <f t="shared" si="43"/>
        <v>0</v>
      </c>
      <c r="S26" s="187">
        <f t="shared" si="43"/>
        <v>0</v>
      </c>
      <c r="T26" s="187">
        <f t="shared" si="43"/>
        <v>0</v>
      </c>
      <c r="U26" s="187">
        <f t="shared" si="43"/>
        <v>0</v>
      </c>
      <c r="V26" s="187">
        <f t="shared" si="43"/>
        <v>0</v>
      </c>
      <c r="W26" s="187">
        <f t="shared" si="43"/>
        <v>0</v>
      </c>
      <c r="X26" s="187">
        <f t="shared" si="43"/>
        <v>0</v>
      </c>
      <c r="Y26" s="187">
        <f t="shared" si="43"/>
        <v>0</v>
      </c>
      <c r="Z26" s="187">
        <f t="shared" si="43"/>
        <v>0</v>
      </c>
      <c r="AA26" s="187">
        <f t="shared" si="43"/>
        <v>0</v>
      </c>
      <c r="AB26" s="187">
        <f t="shared" si="43"/>
        <v>0</v>
      </c>
      <c r="AC26" s="192">
        <f t="shared" si="7"/>
        <v>0</v>
      </c>
      <c r="AD26" s="193">
        <f t="shared" si="8"/>
        <v>0</v>
      </c>
      <c r="AE26" s="194">
        <f t="shared" si="9"/>
        <v>0</v>
      </c>
      <c r="AF26" s="187">
        <f>SUM(AF27:AF32)</f>
        <v>0</v>
      </c>
      <c r="AG26" s="188"/>
      <c r="AH26" s="189">
        <f>SUM(AH27:AH32)</f>
        <v>0</v>
      </c>
      <c r="AI26" s="187">
        <f aca="true" t="shared" si="44" ref="AI26:AN26">SUM(AI27:AI32)</f>
        <v>0</v>
      </c>
      <c r="AJ26" s="188">
        <f t="shared" si="44"/>
        <v>0</v>
      </c>
      <c r="AK26" s="189">
        <f t="shared" si="44"/>
        <v>0</v>
      </c>
      <c r="AL26" s="187">
        <f t="shared" si="44"/>
        <v>0</v>
      </c>
      <c r="AM26" s="188">
        <f t="shared" si="44"/>
        <v>0</v>
      </c>
      <c r="AN26" s="189">
        <f t="shared" si="44"/>
        <v>0</v>
      </c>
      <c r="AO26" s="187">
        <f>SUM(AO27:AO32)</f>
        <v>0</v>
      </c>
      <c r="AP26" s="188">
        <f>SUM(AP27:AP32)</f>
        <v>0</v>
      </c>
      <c r="AQ26" s="191">
        <f>SUM(AQ27:AQ32)</f>
        <v>0</v>
      </c>
      <c r="AR26" s="188">
        <v>0</v>
      </c>
      <c r="AS26" s="188">
        <v>0</v>
      </c>
      <c r="AT26" s="188">
        <v>0</v>
      </c>
      <c r="AU26" s="190">
        <f>SUM(AU27:AU32)</f>
        <v>0</v>
      </c>
      <c r="AV26" s="188">
        <f>SUM(AV27:AV32)</f>
        <v>0</v>
      </c>
      <c r="AW26" s="189">
        <f>SUM(AW27:AW32)</f>
        <v>0</v>
      </c>
      <c r="AX26" s="192">
        <f aca="true" t="shared" si="45" ref="AX26:AZ32">AF26+AI26+AL26+AO26+AU26+AR26</f>
        <v>0</v>
      </c>
      <c r="AY26" s="192">
        <f t="shared" si="45"/>
        <v>0</v>
      </c>
      <c r="AZ26" s="192">
        <f t="shared" si="45"/>
        <v>0</v>
      </c>
      <c r="BA26" s="187">
        <f>BA27+BA28+BA29+BA30+BA32</f>
        <v>0</v>
      </c>
      <c r="BB26" s="187">
        <f aca="true" t="shared" si="46" ref="BB26:CS26">BB27+BB28+BB29+BB30+BB32</f>
        <v>0</v>
      </c>
      <c r="BC26" s="187">
        <f t="shared" si="46"/>
        <v>0</v>
      </c>
      <c r="BD26" s="187">
        <f t="shared" si="46"/>
        <v>0</v>
      </c>
      <c r="BE26" s="187">
        <f t="shared" si="46"/>
        <v>0</v>
      </c>
      <c r="BF26" s="187">
        <f t="shared" si="46"/>
        <v>0</v>
      </c>
      <c r="BG26" s="187">
        <f t="shared" si="46"/>
        <v>0</v>
      </c>
      <c r="BH26" s="187">
        <f t="shared" si="46"/>
        <v>0</v>
      </c>
      <c r="BI26" s="187">
        <f t="shared" si="46"/>
        <v>0</v>
      </c>
      <c r="BJ26" s="187">
        <f t="shared" si="46"/>
        <v>0</v>
      </c>
      <c r="BK26" s="187">
        <f t="shared" si="46"/>
        <v>0</v>
      </c>
      <c r="BL26" s="187">
        <f t="shared" si="46"/>
        <v>0</v>
      </c>
      <c r="BM26" s="187">
        <f t="shared" si="46"/>
        <v>0</v>
      </c>
      <c r="BN26" s="187">
        <f t="shared" si="46"/>
        <v>0</v>
      </c>
      <c r="BO26" s="307">
        <f t="shared" si="46"/>
        <v>0</v>
      </c>
      <c r="BP26" s="307">
        <f t="shared" si="46"/>
        <v>0</v>
      </c>
      <c r="BQ26" s="307">
        <f t="shared" si="46"/>
        <v>0</v>
      </c>
      <c r="BR26" s="300">
        <f t="shared" si="46"/>
        <v>0</v>
      </c>
      <c r="BS26" s="307">
        <f t="shared" si="46"/>
        <v>0</v>
      </c>
      <c r="BT26" s="307">
        <f t="shared" si="46"/>
        <v>0</v>
      </c>
      <c r="BU26" s="307">
        <f t="shared" si="46"/>
        <v>0</v>
      </c>
      <c r="BV26" s="307">
        <f t="shared" si="46"/>
        <v>0</v>
      </c>
      <c r="BW26" s="307">
        <f t="shared" si="46"/>
        <v>0</v>
      </c>
      <c r="BX26" s="300">
        <f t="shared" si="46"/>
        <v>0</v>
      </c>
      <c r="BY26" s="307">
        <f t="shared" si="46"/>
        <v>0</v>
      </c>
      <c r="BZ26" s="307">
        <f t="shared" si="46"/>
        <v>0</v>
      </c>
      <c r="CA26" s="307">
        <f t="shared" si="46"/>
        <v>0</v>
      </c>
      <c r="CB26" s="307">
        <f t="shared" si="46"/>
        <v>0</v>
      </c>
      <c r="CC26" s="307">
        <f t="shared" si="46"/>
        <v>0</v>
      </c>
      <c r="CD26" s="300">
        <f t="shared" si="46"/>
        <v>0</v>
      </c>
      <c r="CE26" s="307">
        <f aca="true" t="shared" si="47" ref="CE26:CJ26">CE27+CE28+CE29+CE30+CE32+CE33</f>
        <v>0</v>
      </c>
      <c r="CF26" s="307">
        <f t="shared" si="47"/>
        <v>0</v>
      </c>
      <c r="CG26" s="307">
        <f t="shared" si="47"/>
        <v>0</v>
      </c>
      <c r="CH26" s="307">
        <f t="shared" si="47"/>
        <v>0</v>
      </c>
      <c r="CI26" s="307">
        <f t="shared" si="47"/>
        <v>0</v>
      </c>
      <c r="CJ26" s="307">
        <f t="shared" si="47"/>
        <v>0</v>
      </c>
      <c r="CK26" s="190">
        <f t="shared" si="46"/>
        <v>0</v>
      </c>
      <c r="CL26" s="187">
        <f t="shared" si="46"/>
        <v>0</v>
      </c>
      <c r="CM26" s="187">
        <f t="shared" si="46"/>
        <v>0</v>
      </c>
      <c r="CN26" s="187">
        <f t="shared" si="46"/>
        <v>0</v>
      </c>
      <c r="CO26" s="187">
        <f t="shared" si="46"/>
        <v>0</v>
      </c>
      <c r="CP26" s="187">
        <f t="shared" si="46"/>
        <v>0</v>
      </c>
      <c r="CQ26" s="187">
        <f t="shared" si="46"/>
        <v>0</v>
      </c>
      <c r="CR26" s="187">
        <f t="shared" si="46"/>
        <v>0</v>
      </c>
      <c r="CS26" s="187">
        <f t="shared" si="46"/>
        <v>0</v>
      </c>
    </row>
    <row r="27" spans="1:97" ht="15">
      <c r="A27" s="186" t="s">
        <v>329</v>
      </c>
      <c r="B27" s="168"/>
      <c r="C27" s="158"/>
      <c r="D27" s="169"/>
      <c r="E27" s="168"/>
      <c r="F27" s="158"/>
      <c r="G27" s="169"/>
      <c r="H27" s="168"/>
      <c r="I27" s="158"/>
      <c r="J27" s="169"/>
      <c r="K27" s="168"/>
      <c r="L27" s="158"/>
      <c r="M27" s="169"/>
      <c r="N27" s="168"/>
      <c r="O27" s="158"/>
      <c r="P27" s="169"/>
      <c r="Q27" s="185"/>
      <c r="R27" s="158"/>
      <c r="S27" s="160"/>
      <c r="T27" s="168"/>
      <c r="U27" s="158"/>
      <c r="V27" s="169"/>
      <c r="W27" s="168"/>
      <c r="X27" s="158"/>
      <c r="Y27" s="169"/>
      <c r="Z27" s="168"/>
      <c r="AA27" s="158"/>
      <c r="AB27" s="169"/>
      <c r="AC27" s="174">
        <f t="shared" si="7"/>
        <v>0</v>
      </c>
      <c r="AD27" s="156">
        <f t="shared" si="8"/>
        <v>0</v>
      </c>
      <c r="AE27" s="175">
        <f t="shared" si="9"/>
        <v>0</v>
      </c>
      <c r="AF27" s="168"/>
      <c r="AG27" s="158"/>
      <c r="AH27" s="169"/>
      <c r="AI27" s="168"/>
      <c r="AJ27" s="158"/>
      <c r="AK27" s="169"/>
      <c r="AL27" s="168"/>
      <c r="AM27" s="158"/>
      <c r="AN27" s="169"/>
      <c r="AO27" s="168"/>
      <c r="AP27" s="158"/>
      <c r="AQ27" s="160"/>
      <c r="AR27" s="158"/>
      <c r="AS27" s="158"/>
      <c r="AT27" s="158"/>
      <c r="AU27" s="185"/>
      <c r="AV27" s="158"/>
      <c r="AW27" s="169"/>
      <c r="AX27" s="174">
        <f t="shared" si="45"/>
        <v>0</v>
      </c>
      <c r="AY27" s="174">
        <f t="shared" si="45"/>
        <v>0</v>
      </c>
      <c r="AZ27" s="174">
        <f t="shared" si="45"/>
        <v>0</v>
      </c>
      <c r="BA27" s="168"/>
      <c r="BB27" s="158"/>
      <c r="BC27" s="169"/>
      <c r="BD27" s="168"/>
      <c r="BE27" s="158"/>
      <c r="BF27" s="169"/>
      <c r="BG27" s="168"/>
      <c r="BH27" s="158"/>
      <c r="BI27" s="169"/>
      <c r="BJ27" s="168"/>
      <c r="BK27" s="158"/>
      <c r="BL27" s="169"/>
      <c r="BM27" s="168"/>
      <c r="BN27" s="158"/>
      <c r="BO27" s="160"/>
      <c r="BP27" s="168"/>
      <c r="BQ27" s="158"/>
      <c r="BR27" s="169"/>
      <c r="BS27" s="168"/>
      <c r="BT27" s="158"/>
      <c r="BU27" s="160"/>
      <c r="BV27" s="168"/>
      <c r="BW27" s="158"/>
      <c r="BX27" s="169"/>
      <c r="BY27" s="168"/>
      <c r="BZ27" s="158"/>
      <c r="CA27" s="160"/>
      <c r="CB27" s="168"/>
      <c r="CC27" s="158"/>
      <c r="CD27" s="169"/>
      <c r="CE27" s="168"/>
      <c r="CF27" s="158"/>
      <c r="CG27" s="169"/>
      <c r="CH27" s="168">
        <f>BP27+BS27+BV27+BY27+CB27+CE27</f>
        <v>0</v>
      </c>
      <c r="CI27" s="168">
        <f>BQ27+BT27+BW27+BZ27+CC27+CF27</f>
        <v>0</v>
      </c>
      <c r="CJ27" s="316">
        <f>BR27+BU27+BX27+CA27+CD27+CG27</f>
        <v>0</v>
      </c>
      <c r="CK27" s="185"/>
      <c r="CL27" s="158"/>
      <c r="CM27" s="160"/>
      <c r="CN27" s="168"/>
      <c r="CO27" s="158"/>
      <c r="CP27" s="169"/>
      <c r="CQ27" s="284">
        <f aca="true" t="shared" si="48" ref="CQ27:CQ34">AC27+AX27+BA27+BD27+BG27+BJ27+BM27+CK27+CN27+CH27</f>
        <v>0</v>
      </c>
      <c r="CR27" s="284">
        <f aca="true" t="shared" si="49" ref="CR27:CR32">AD27+AY27+BB27+BE27+BH27+BK27+BN27+CL27+CO27</f>
        <v>0</v>
      </c>
      <c r="CS27" s="284">
        <f aca="true" t="shared" si="50" ref="CS27:CS32">AE27+AZ27+BC27+BF27+BI27+BL27+BO27+CM27</f>
        <v>0</v>
      </c>
    </row>
    <row r="28" spans="1:97" ht="15">
      <c r="A28" s="186" t="s">
        <v>330</v>
      </c>
      <c r="B28" s="168"/>
      <c r="C28" s="158"/>
      <c r="D28" s="169"/>
      <c r="E28" s="168"/>
      <c r="F28" s="158"/>
      <c r="G28" s="169"/>
      <c r="H28" s="168"/>
      <c r="I28" s="158"/>
      <c r="J28" s="169"/>
      <c r="K28" s="168"/>
      <c r="L28" s="158"/>
      <c r="M28" s="169"/>
      <c r="N28" s="168"/>
      <c r="O28" s="158"/>
      <c r="P28" s="169"/>
      <c r="Q28" s="185"/>
      <c r="R28" s="158"/>
      <c r="S28" s="160"/>
      <c r="T28" s="168"/>
      <c r="U28" s="158"/>
      <c r="V28" s="169"/>
      <c r="W28" s="168"/>
      <c r="X28" s="158"/>
      <c r="Y28" s="169"/>
      <c r="Z28" s="168"/>
      <c r="AA28" s="158"/>
      <c r="AB28" s="169"/>
      <c r="AC28" s="174">
        <f t="shared" si="7"/>
        <v>0</v>
      </c>
      <c r="AD28" s="156">
        <f t="shared" si="8"/>
        <v>0</v>
      </c>
      <c r="AE28" s="175">
        <f t="shared" si="9"/>
        <v>0</v>
      </c>
      <c r="AF28" s="168"/>
      <c r="AG28" s="158"/>
      <c r="AH28" s="169"/>
      <c r="AI28" s="168"/>
      <c r="AJ28" s="158"/>
      <c r="AK28" s="169"/>
      <c r="AL28" s="168"/>
      <c r="AM28" s="158"/>
      <c r="AN28" s="169"/>
      <c r="AO28" s="168"/>
      <c r="AP28" s="158"/>
      <c r="AQ28" s="160"/>
      <c r="AR28" s="158"/>
      <c r="AS28" s="158"/>
      <c r="AT28" s="158"/>
      <c r="AU28" s="185"/>
      <c r="AV28" s="158"/>
      <c r="AW28" s="169"/>
      <c r="AX28" s="174">
        <f t="shared" si="45"/>
        <v>0</v>
      </c>
      <c r="AY28" s="174">
        <f t="shared" si="45"/>
        <v>0</v>
      </c>
      <c r="AZ28" s="174">
        <f t="shared" si="45"/>
        <v>0</v>
      </c>
      <c r="BA28" s="168"/>
      <c r="BB28" s="158"/>
      <c r="BC28" s="169"/>
      <c r="BD28" s="168"/>
      <c r="BE28" s="158"/>
      <c r="BF28" s="169"/>
      <c r="BG28" s="168"/>
      <c r="BH28" s="158"/>
      <c r="BI28" s="169"/>
      <c r="BJ28" s="168"/>
      <c r="BK28" s="158"/>
      <c r="BL28" s="169"/>
      <c r="BM28" s="168"/>
      <c r="BN28" s="158"/>
      <c r="BO28" s="160"/>
      <c r="BP28" s="168"/>
      <c r="BQ28" s="158"/>
      <c r="BR28" s="169"/>
      <c r="BS28" s="168"/>
      <c r="BT28" s="158"/>
      <c r="BU28" s="160"/>
      <c r="BV28" s="168"/>
      <c r="BW28" s="158"/>
      <c r="BX28" s="169"/>
      <c r="BY28" s="168"/>
      <c r="BZ28" s="158"/>
      <c r="CA28" s="160"/>
      <c r="CB28" s="168"/>
      <c r="CC28" s="158"/>
      <c r="CD28" s="169"/>
      <c r="CE28" s="168"/>
      <c r="CF28" s="158"/>
      <c r="CG28" s="169"/>
      <c r="CH28" s="168">
        <f aca="true" t="shared" si="51" ref="CH28:CH34">BP28+BS28+BV28+BY28+CB28+CE28</f>
        <v>0</v>
      </c>
      <c r="CI28" s="168">
        <f aca="true" t="shared" si="52" ref="CI28:CI34">BQ28+BT28+BW28+BZ28+CC28+CF28</f>
        <v>0</v>
      </c>
      <c r="CJ28" s="316">
        <f aca="true" t="shared" si="53" ref="CJ28:CJ34">BR28+BU28+BX28+CA28+CD28+CG28</f>
        <v>0</v>
      </c>
      <c r="CK28" s="185"/>
      <c r="CL28" s="158"/>
      <c r="CM28" s="160"/>
      <c r="CN28" s="168"/>
      <c r="CO28" s="158"/>
      <c r="CP28" s="169"/>
      <c r="CQ28" s="284">
        <f t="shared" si="48"/>
        <v>0</v>
      </c>
      <c r="CR28" s="284">
        <f t="shared" si="49"/>
        <v>0</v>
      </c>
      <c r="CS28" s="284">
        <f t="shared" si="50"/>
        <v>0</v>
      </c>
    </row>
    <row r="29" spans="1:97" ht="15">
      <c r="A29" s="186" t="s">
        <v>331</v>
      </c>
      <c r="B29" s="168"/>
      <c r="C29" s="158"/>
      <c r="D29" s="169"/>
      <c r="E29" s="168"/>
      <c r="F29" s="158"/>
      <c r="G29" s="169"/>
      <c r="H29" s="168"/>
      <c r="I29" s="158"/>
      <c r="J29" s="169"/>
      <c r="K29" s="168"/>
      <c r="L29" s="158"/>
      <c r="M29" s="169"/>
      <c r="N29" s="168"/>
      <c r="O29" s="158"/>
      <c r="P29" s="169"/>
      <c r="Q29" s="185"/>
      <c r="R29" s="158"/>
      <c r="S29" s="160"/>
      <c r="T29" s="168"/>
      <c r="U29" s="158"/>
      <c r="V29" s="169"/>
      <c r="W29" s="168"/>
      <c r="X29" s="158"/>
      <c r="Y29" s="169"/>
      <c r="Z29" s="168"/>
      <c r="AA29" s="158"/>
      <c r="AB29" s="169"/>
      <c r="AC29" s="174">
        <f t="shared" si="7"/>
        <v>0</v>
      </c>
      <c r="AD29" s="156">
        <f t="shared" si="8"/>
        <v>0</v>
      </c>
      <c r="AE29" s="175">
        <f t="shared" si="9"/>
        <v>0</v>
      </c>
      <c r="AF29" s="168"/>
      <c r="AG29" s="158"/>
      <c r="AH29" s="169"/>
      <c r="AI29" s="168"/>
      <c r="AJ29" s="158"/>
      <c r="AK29" s="169"/>
      <c r="AL29" s="168"/>
      <c r="AM29" s="158"/>
      <c r="AN29" s="169"/>
      <c r="AO29" s="168"/>
      <c r="AP29" s="158"/>
      <c r="AQ29" s="160"/>
      <c r="AR29" s="158"/>
      <c r="AS29" s="158"/>
      <c r="AT29" s="158"/>
      <c r="AU29" s="185"/>
      <c r="AV29" s="158"/>
      <c r="AW29" s="169"/>
      <c r="AX29" s="174">
        <f t="shared" si="45"/>
        <v>0</v>
      </c>
      <c r="AY29" s="174">
        <f t="shared" si="45"/>
        <v>0</v>
      </c>
      <c r="AZ29" s="174">
        <f t="shared" si="45"/>
        <v>0</v>
      </c>
      <c r="BA29" s="168"/>
      <c r="BB29" s="158"/>
      <c r="BC29" s="169"/>
      <c r="BD29" s="168"/>
      <c r="BE29" s="158"/>
      <c r="BF29" s="169"/>
      <c r="BG29" s="168"/>
      <c r="BH29" s="158"/>
      <c r="BI29" s="169"/>
      <c r="BJ29" s="168"/>
      <c r="BK29" s="158"/>
      <c r="BL29" s="169"/>
      <c r="BM29" s="168"/>
      <c r="BN29" s="158"/>
      <c r="BO29" s="160"/>
      <c r="BP29" s="168"/>
      <c r="BQ29" s="158"/>
      <c r="BR29" s="169"/>
      <c r="BS29" s="168"/>
      <c r="BT29" s="158"/>
      <c r="BU29" s="160"/>
      <c r="BV29" s="168"/>
      <c r="BW29" s="158"/>
      <c r="BX29" s="169"/>
      <c r="BY29" s="168"/>
      <c r="BZ29" s="158"/>
      <c r="CA29" s="160"/>
      <c r="CB29" s="168"/>
      <c r="CC29" s="158"/>
      <c r="CD29" s="169"/>
      <c r="CE29" s="168"/>
      <c r="CF29" s="158"/>
      <c r="CG29" s="169"/>
      <c r="CH29" s="168">
        <f t="shared" si="51"/>
        <v>0</v>
      </c>
      <c r="CI29" s="168">
        <f t="shared" si="52"/>
        <v>0</v>
      </c>
      <c r="CJ29" s="316">
        <f t="shared" si="53"/>
        <v>0</v>
      </c>
      <c r="CK29" s="185"/>
      <c r="CL29" s="158"/>
      <c r="CM29" s="160"/>
      <c r="CN29" s="168"/>
      <c r="CO29" s="158"/>
      <c r="CP29" s="169"/>
      <c r="CQ29" s="284">
        <f t="shared" si="48"/>
        <v>0</v>
      </c>
      <c r="CR29" s="284">
        <f t="shared" si="49"/>
        <v>0</v>
      </c>
      <c r="CS29" s="284">
        <f t="shared" si="50"/>
        <v>0</v>
      </c>
    </row>
    <row r="30" spans="1:97" ht="15">
      <c r="A30" s="186" t="s">
        <v>332</v>
      </c>
      <c r="B30" s="168"/>
      <c r="C30" s="158"/>
      <c r="D30" s="169"/>
      <c r="E30" s="168"/>
      <c r="F30" s="158"/>
      <c r="G30" s="169"/>
      <c r="H30" s="168"/>
      <c r="I30" s="158"/>
      <c r="J30" s="169"/>
      <c r="K30" s="168"/>
      <c r="L30" s="158"/>
      <c r="M30" s="169"/>
      <c r="N30" s="168"/>
      <c r="O30" s="158"/>
      <c r="P30" s="169"/>
      <c r="Q30" s="185"/>
      <c r="R30" s="158"/>
      <c r="S30" s="160"/>
      <c r="T30" s="168"/>
      <c r="U30" s="158"/>
      <c r="V30" s="169"/>
      <c r="W30" s="168"/>
      <c r="X30" s="158"/>
      <c r="Y30" s="169"/>
      <c r="Z30" s="168"/>
      <c r="AA30" s="158"/>
      <c r="AB30" s="169"/>
      <c r="AC30" s="174">
        <f t="shared" si="7"/>
        <v>0</v>
      </c>
      <c r="AD30" s="156">
        <f t="shared" si="8"/>
        <v>0</v>
      </c>
      <c r="AE30" s="175">
        <f t="shared" si="9"/>
        <v>0</v>
      </c>
      <c r="AF30" s="168"/>
      <c r="AG30" s="158"/>
      <c r="AH30" s="169"/>
      <c r="AI30" s="168"/>
      <c r="AJ30" s="158"/>
      <c r="AK30" s="169"/>
      <c r="AL30" s="168"/>
      <c r="AM30" s="158"/>
      <c r="AN30" s="169"/>
      <c r="AO30" s="168"/>
      <c r="AP30" s="158"/>
      <c r="AQ30" s="160"/>
      <c r="AR30" s="158"/>
      <c r="AS30" s="158"/>
      <c r="AT30" s="158"/>
      <c r="AU30" s="185"/>
      <c r="AV30" s="158"/>
      <c r="AW30" s="169"/>
      <c r="AX30" s="174">
        <f t="shared" si="45"/>
        <v>0</v>
      </c>
      <c r="AY30" s="174">
        <f t="shared" si="45"/>
        <v>0</v>
      </c>
      <c r="AZ30" s="174">
        <f t="shared" si="45"/>
        <v>0</v>
      </c>
      <c r="BA30" s="168"/>
      <c r="BB30" s="158"/>
      <c r="BC30" s="169"/>
      <c r="BD30" s="168"/>
      <c r="BE30" s="158"/>
      <c r="BF30" s="169"/>
      <c r="BG30" s="168"/>
      <c r="BH30" s="158"/>
      <c r="BI30" s="169"/>
      <c r="BJ30" s="168"/>
      <c r="BK30" s="158"/>
      <c r="BL30" s="169"/>
      <c r="BM30" s="168"/>
      <c r="BN30" s="158"/>
      <c r="BO30" s="160"/>
      <c r="BP30" s="168"/>
      <c r="BQ30" s="158"/>
      <c r="BR30" s="169"/>
      <c r="BS30" s="168"/>
      <c r="BT30" s="158"/>
      <c r="BU30" s="160"/>
      <c r="BV30" s="168"/>
      <c r="BW30" s="158"/>
      <c r="BX30" s="169"/>
      <c r="BY30" s="168"/>
      <c r="BZ30" s="158"/>
      <c r="CA30" s="160"/>
      <c r="CB30" s="168"/>
      <c r="CC30" s="158"/>
      <c r="CD30" s="169"/>
      <c r="CE30" s="168"/>
      <c r="CF30" s="158"/>
      <c r="CG30" s="169"/>
      <c r="CH30" s="168">
        <f t="shared" si="51"/>
        <v>0</v>
      </c>
      <c r="CI30" s="168">
        <f t="shared" si="52"/>
        <v>0</v>
      </c>
      <c r="CJ30" s="316">
        <f t="shared" si="53"/>
        <v>0</v>
      </c>
      <c r="CK30" s="185"/>
      <c r="CL30" s="158"/>
      <c r="CM30" s="160"/>
      <c r="CN30" s="168"/>
      <c r="CO30" s="158"/>
      <c r="CP30" s="169"/>
      <c r="CQ30" s="284">
        <f t="shared" si="48"/>
        <v>0</v>
      </c>
      <c r="CR30" s="284">
        <f t="shared" si="49"/>
        <v>0</v>
      </c>
      <c r="CS30" s="284">
        <f t="shared" si="50"/>
        <v>0</v>
      </c>
    </row>
    <row r="31" spans="1:97" ht="15" hidden="1">
      <c r="A31" s="186">
        <v>1165</v>
      </c>
      <c r="B31" s="168"/>
      <c r="C31" s="158"/>
      <c r="D31" s="169"/>
      <c r="E31" s="168"/>
      <c r="F31" s="158"/>
      <c r="G31" s="169"/>
      <c r="H31" s="168"/>
      <c r="I31" s="158"/>
      <c r="J31" s="169"/>
      <c r="K31" s="168"/>
      <c r="L31" s="158"/>
      <c r="M31" s="169"/>
      <c r="N31" s="168"/>
      <c r="O31" s="158"/>
      <c r="P31" s="169"/>
      <c r="Q31" s="185"/>
      <c r="R31" s="158"/>
      <c r="S31" s="160"/>
      <c r="T31" s="168"/>
      <c r="U31" s="158"/>
      <c r="V31" s="169"/>
      <c r="W31" s="168"/>
      <c r="X31" s="158"/>
      <c r="Y31" s="169"/>
      <c r="Z31" s="168"/>
      <c r="AA31" s="158"/>
      <c r="AB31" s="169"/>
      <c r="AC31" s="174">
        <f t="shared" si="7"/>
        <v>0</v>
      </c>
      <c r="AD31" s="156">
        <f t="shared" si="8"/>
        <v>0</v>
      </c>
      <c r="AE31" s="175">
        <f t="shared" si="9"/>
        <v>0</v>
      </c>
      <c r="AF31" s="168"/>
      <c r="AG31" s="158"/>
      <c r="AH31" s="169"/>
      <c r="AI31" s="168"/>
      <c r="AJ31" s="158"/>
      <c r="AK31" s="169"/>
      <c r="AL31" s="168"/>
      <c r="AM31" s="158"/>
      <c r="AN31" s="169"/>
      <c r="AO31" s="168"/>
      <c r="AP31" s="158"/>
      <c r="AQ31" s="160"/>
      <c r="AR31" s="158"/>
      <c r="AS31" s="158"/>
      <c r="AT31" s="158"/>
      <c r="AU31" s="185"/>
      <c r="AV31" s="158"/>
      <c r="AW31" s="169"/>
      <c r="AX31" s="174">
        <f t="shared" si="45"/>
        <v>0</v>
      </c>
      <c r="AY31" s="174">
        <f t="shared" si="45"/>
        <v>0</v>
      </c>
      <c r="AZ31" s="174">
        <f t="shared" si="45"/>
        <v>0</v>
      </c>
      <c r="BA31" s="168"/>
      <c r="BB31" s="158"/>
      <c r="BC31" s="169"/>
      <c r="BD31" s="168"/>
      <c r="BE31" s="158"/>
      <c r="BF31" s="169"/>
      <c r="BG31" s="168"/>
      <c r="BH31" s="158"/>
      <c r="BI31" s="169"/>
      <c r="BJ31" s="168"/>
      <c r="BK31" s="158"/>
      <c r="BL31" s="169"/>
      <c r="BM31" s="168"/>
      <c r="BN31" s="158"/>
      <c r="BO31" s="160"/>
      <c r="BP31" s="168"/>
      <c r="BQ31" s="158"/>
      <c r="BR31" s="169"/>
      <c r="BS31" s="168"/>
      <c r="BT31" s="158"/>
      <c r="BU31" s="160"/>
      <c r="BV31" s="168"/>
      <c r="BW31" s="158"/>
      <c r="BX31" s="169"/>
      <c r="BY31" s="168"/>
      <c r="BZ31" s="158"/>
      <c r="CA31" s="160"/>
      <c r="CB31" s="168"/>
      <c r="CC31" s="158"/>
      <c r="CD31" s="169"/>
      <c r="CE31" s="168"/>
      <c r="CF31" s="158"/>
      <c r="CG31" s="169"/>
      <c r="CH31" s="168">
        <f t="shared" si="51"/>
        <v>0</v>
      </c>
      <c r="CI31" s="168">
        <f t="shared" si="52"/>
        <v>0</v>
      </c>
      <c r="CJ31" s="316">
        <f t="shared" si="53"/>
        <v>0</v>
      </c>
      <c r="CK31" s="185"/>
      <c r="CL31" s="158"/>
      <c r="CM31" s="160"/>
      <c r="CN31" s="168"/>
      <c r="CO31" s="158"/>
      <c r="CP31" s="169"/>
      <c r="CQ31" s="284">
        <f t="shared" si="48"/>
        <v>0</v>
      </c>
      <c r="CR31" s="284">
        <f t="shared" si="49"/>
        <v>0</v>
      </c>
      <c r="CS31" s="284">
        <f t="shared" si="50"/>
        <v>0</v>
      </c>
    </row>
    <row r="32" spans="1:97" ht="15">
      <c r="A32" s="186" t="s">
        <v>333</v>
      </c>
      <c r="B32" s="168"/>
      <c r="C32" s="158"/>
      <c r="D32" s="169"/>
      <c r="E32" s="168"/>
      <c r="F32" s="158"/>
      <c r="G32" s="169"/>
      <c r="H32" s="168"/>
      <c r="I32" s="158"/>
      <c r="J32" s="169"/>
      <c r="K32" s="168"/>
      <c r="L32" s="158"/>
      <c r="M32" s="169"/>
      <c r="N32" s="168"/>
      <c r="O32" s="158"/>
      <c r="P32" s="169"/>
      <c r="Q32" s="185"/>
      <c r="R32" s="158"/>
      <c r="S32" s="160"/>
      <c r="T32" s="168"/>
      <c r="U32" s="158"/>
      <c r="V32" s="169"/>
      <c r="W32" s="168"/>
      <c r="X32" s="158"/>
      <c r="Y32" s="169"/>
      <c r="Z32" s="168"/>
      <c r="AA32" s="158"/>
      <c r="AB32" s="169"/>
      <c r="AC32" s="174">
        <f t="shared" si="7"/>
        <v>0</v>
      </c>
      <c r="AD32" s="156">
        <f t="shared" si="8"/>
        <v>0</v>
      </c>
      <c r="AE32" s="175">
        <f t="shared" si="9"/>
        <v>0</v>
      </c>
      <c r="AF32" s="168"/>
      <c r="AG32" s="158"/>
      <c r="AH32" s="169"/>
      <c r="AI32" s="168"/>
      <c r="AJ32" s="158"/>
      <c r="AK32" s="169"/>
      <c r="AL32" s="168"/>
      <c r="AM32" s="158"/>
      <c r="AN32" s="169"/>
      <c r="AO32" s="168"/>
      <c r="AP32" s="158"/>
      <c r="AQ32" s="160"/>
      <c r="AR32" s="158"/>
      <c r="AS32" s="158"/>
      <c r="AT32" s="158"/>
      <c r="AU32" s="185"/>
      <c r="AV32" s="158"/>
      <c r="AW32" s="169"/>
      <c r="AX32" s="174">
        <f t="shared" si="45"/>
        <v>0</v>
      </c>
      <c r="AY32" s="174">
        <f t="shared" si="45"/>
        <v>0</v>
      </c>
      <c r="AZ32" s="174">
        <f t="shared" si="45"/>
        <v>0</v>
      </c>
      <c r="BA32" s="168"/>
      <c r="BB32" s="158"/>
      <c r="BC32" s="169"/>
      <c r="BD32" s="168"/>
      <c r="BE32" s="158"/>
      <c r="BF32" s="169"/>
      <c r="BG32" s="168"/>
      <c r="BH32" s="158"/>
      <c r="BI32" s="169"/>
      <c r="BJ32" s="168"/>
      <c r="BK32" s="158"/>
      <c r="BL32" s="169"/>
      <c r="BM32" s="168"/>
      <c r="BN32" s="158"/>
      <c r="BO32" s="160"/>
      <c r="BP32" s="168"/>
      <c r="BQ32" s="158"/>
      <c r="BR32" s="169"/>
      <c r="BS32" s="168"/>
      <c r="BT32" s="158"/>
      <c r="BU32" s="160"/>
      <c r="BV32" s="168"/>
      <c r="BW32" s="158"/>
      <c r="BX32" s="169"/>
      <c r="BY32" s="168"/>
      <c r="BZ32" s="158"/>
      <c r="CA32" s="160"/>
      <c r="CB32" s="168"/>
      <c r="CC32" s="158"/>
      <c r="CD32" s="169"/>
      <c r="CE32" s="168"/>
      <c r="CF32" s="158"/>
      <c r="CG32" s="169"/>
      <c r="CH32" s="168">
        <f t="shared" si="51"/>
        <v>0</v>
      </c>
      <c r="CI32" s="168">
        <f t="shared" si="52"/>
        <v>0</v>
      </c>
      <c r="CJ32" s="316">
        <f t="shared" si="53"/>
        <v>0</v>
      </c>
      <c r="CK32" s="185"/>
      <c r="CL32" s="158"/>
      <c r="CM32" s="160"/>
      <c r="CN32" s="168"/>
      <c r="CO32" s="158"/>
      <c r="CP32" s="169"/>
      <c r="CQ32" s="284">
        <f t="shared" si="48"/>
        <v>0</v>
      </c>
      <c r="CR32" s="284">
        <f t="shared" si="49"/>
        <v>0</v>
      </c>
      <c r="CS32" s="284">
        <f t="shared" si="50"/>
        <v>0</v>
      </c>
    </row>
    <row r="33" spans="1:97" ht="15">
      <c r="A33" s="186" t="s">
        <v>397</v>
      </c>
      <c r="B33" s="168"/>
      <c r="C33" s="158"/>
      <c r="D33" s="169"/>
      <c r="E33" s="168"/>
      <c r="F33" s="158"/>
      <c r="G33" s="169"/>
      <c r="H33" s="168"/>
      <c r="I33" s="158"/>
      <c r="J33" s="169"/>
      <c r="K33" s="168"/>
      <c r="L33" s="158"/>
      <c r="M33" s="169"/>
      <c r="N33" s="168"/>
      <c r="O33" s="158"/>
      <c r="P33" s="169"/>
      <c r="Q33" s="185"/>
      <c r="R33" s="158"/>
      <c r="S33" s="160"/>
      <c r="T33" s="168"/>
      <c r="U33" s="158"/>
      <c r="V33" s="169"/>
      <c r="W33" s="168"/>
      <c r="X33" s="158"/>
      <c r="Y33" s="169"/>
      <c r="Z33" s="168"/>
      <c r="AA33" s="158"/>
      <c r="AB33" s="169"/>
      <c r="AC33" s="174"/>
      <c r="AD33" s="156"/>
      <c r="AE33" s="175"/>
      <c r="AF33" s="168"/>
      <c r="AG33" s="158"/>
      <c r="AH33" s="169"/>
      <c r="AI33" s="168"/>
      <c r="AJ33" s="158"/>
      <c r="AK33" s="169"/>
      <c r="AL33" s="168"/>
      <c r="AM33" s="158"/>
      <c r="AN33" s="169"/>
      <c r="AO33" s="168"/>
      <c r="AP33" s="158"/>
      <c r="AQ33" s="160"/>
      <c r="AR33" s="158"/>
      <c r="AS33" s="158"/>
      <c r="AT33" s="158"/>
      <c r="AU33" s="185"/>
      <c r="AV33" s="158"/>
      <c r="AW33" s="169"/>
      <c r="AX33" s="174"/>
      <c r="AY33" s="156"/>
      <c r="AZ33" s="175"/>
      <c r="BA33" s="168"/>
      <c r="BB33" s="158"/>
      <c r="BC33" s="169"/>
      <c r="BD33" s="168"/>
      <c r="BE33" s="158"/>
      <c r="BF33" s="169"/>
      <c r="BG33" s="168"/>
      <c r="BH33" s="158"/>
      <c r="BI33" s="169"/>
      <c r="BJ33" s="168"/>
      <c r="BK33" s="158"/>
      <c r="BL33" s="169"/>
      <c r="BM33" s="168"/>
      <c r="BN33" s="158"/>
      <c r="BO33" s="160"/>
      <c r="BP33" s="168"/>
      <c r="BQ33" s="158"/>
      <c r="BR33" s="169"/>
      <c r="BS33" s="168"/>
      <c r="BT33" s="158"/>
      <c r="BU33" s="160"/>
      <c r="BV33" s="168"/>
      <c r="BW33" s="158"/>
      <c r="BX33" s="169"/>
      <c r="BY33" s="168"/>
      <c r="BZ33" s="158"/>
      <c r="CA33" s="160"/>
      <c r="CB33" s="168"/>
      <c r="CC33" s="158"/>
      <c r="CD33" s="169"/>
      <c r="CE33" s="168"/>
      <c r="CF33" s="158"/>
      <c r="CG33" s="169"/>
      <c r="CH33" s="168">
        <f>BP33+BS33+BV33+BY33+CB33+CE33</f>
        <v>0</v>
      </c>
      <c r="CI33" s="168">
        <f>BQ33+BT33+BW33+BZ33+CC33+CF33</f>
        <v>0</v>
      </c>
      <c r="CJ33" s="316">
        <f>BR33+BU33+BX33+CA33+CD33+CG33</f>
        <v>0</v>
      </c>
      <c r="CK33" s="185"/>
      <c r="CL33" s="158"/>
      <c r="CM33" s="160"/>
      <c r="CN33" s="168"/>
      <c r="CO33" s="158"/>
      <c r="CP33" s="169"/>
      <c r="CQ33" s="284">
        <f t="shared" si="48"/>
        <v>0</v>
      </c>
      <c r="CR33" s="284"/>
      <c r="CS33" s="284"/>
    </row>
    <row r="34" spans="1:97" ht="15">
      <c r="A34" s="197" t="s">
        <v>338</v>
      </c>
      <c r="B34" s="198">
        <v>2800</v>
      </c>
      <c r="C34" s="199"/>
      <c r="D34" s="200"/>
      <c r="E34" s="198"/>
      <c r="F34" s="199"/>
      <c r="G34" s="200"/>
      <c r="H34" s="198"/>
      <c r="I34" s="199"/>
      <c r="J34" s="200"/>
      <c r="K34" s="198"/>
      <c r="L34" s="199"/>
      <c r="M34" s="200"/>
      <c r="N34" s="198"/>
      <c r="O34" s="199"/>
      <c r="P34" s="200"/>
      <c r="Q34" s="201"/>
      <c r="R34" s="199"/>
      <c r="S34" s="202"/>
      <c r="T34" s="198"/>
      <c r="U34" s="199"/>
      <c r="V34" s="200"/>
      <c r="W34" s="198"/>
      <c r="X34" s="199"/>
      <c r="Y34" s="200"/>
      <c r="Z34" s="198"/>
      <c r="AA34" s="199"/>
      <c r="AB34" s="200"/>
      <c r="AC34" s="192">
        <f t="shared" si="7"/>
        <v>2800</v>
      </c>
      <c r="AD34" s="193">
        <f t="shared" si="8"/>
        <v>0</v>
      </c>
      <c r="AE34" s="194">
        <f t="shared" si="9"/>
        <v>0</v>
      </c>
      <c r="AF34" s="198"/>
      <c r="AG34" s="199"/>
      <c r="AH34" s="200"/>
      <c r="AI34" s="198"/>
      <c r="AJ34" s="199"/>
      <c r="AK34" s="200"/>
      <c r="AL34" s="198"/>
      <c r="AM34" s="199"/>
      <c r="AN34" s="200"/>
      <c r="AO34" s="198"/>
      <c r="AP34" s="199"/>
      <c r="AQ34" s="202"/>
      <c r="AR34" s="199"/>
      <c r="AS34" s="199"/>
      <c r="AT34" s="199"/>
      <c r="AU34" s="201"/>
      <c r="AV34" s="199"/>
      <c r="AW34" s="200"/>
      <c r="AX34" s="192">
        <f>AF34+AI34+AL34+AO34+AU34+AR34</f>
        <v>0</v>
      </c>
      <c r="AY34" s="192">
        <f>AG34+AJ34+AM34+AP34+AV34+AS34</f>
        <v>0</v>
      </c>
      <c r="AZ34" s="192">
        <f>AH34+AK34+AN34+AQ34+AW34+AT34</f>
        <v>0</v>
      </c>
      <c r="BA34" s="198"/>
      <c r="BB34" s="199"/>
      <c r="BC34" s="200"/>
      <c r="BD34" s="198"/>
      <c r="BE34" s="199"/>
      <c r="BF34" s="200"/>
      <c r="BG34" s="198"/>
      <c r="BH34" s="199"/>
      <c r="BI34" s="200"/>
      <c r="BJ34" s="198"/>
      <c r="BK34" s="199"/>
      <c r="BL34" s="200"/>
      <c r="BM34" s="198"/>
      <c r="BN34" s="199"/>
      <c r="BO34" s="202"/>
      <c r="BP34" s="198"/>
      <c r="BQ34" s="199"/>
      <c r="BR34" s="200"/>
      <c r="BS34" s="198"/>
      <c r="BT34" s="199"/>
      <c r="BU34" s="202"/>
      <c r="BV34" s="198"/>
      <c r="BW34" s="199"/>
      <c r="BX34" s="200"/>
      <c r="BY34" s="198"/>
      <c r="BZ34" s="199"/>
      <c r="CA34" s="202"/>
      <c r="CB34" s="198"/>
      <c r="CC34" s="199"/>
      <c r="CD34" s="200"/>
      <c r="CE34" s="198"/>
      <c r="CF34" s="199"/>
      <c r="CG34" s="200"/>
      <c r="CH34" s="168">
        <f t="shared" si="51"/>
        <v>0</v>
      </c>
      <c r="CI34" s="168">
        <f t="shared" si="52"/>
        <v>0</v>
      </c>
      <c r="CJ34" s="316">
        <f t="shared" si="53"/>
        <v>0</v>
      </c>
      <c r="CK34" s="201"/>
      <c r="CL34" s="199"/>
      <c r="CM34" s="202"/>
      <c r="CN34" s="198"/>
      <c r="CO34" s="199"/>
      <c r="CP34" s="200"/>
      <c r="CQ34" s="283">
        <f t="shared" si="48"/>
        <v>2800</v>
      </c>
      <c r="CR34" s="283">
        <f>AD34+AY34+BB34+BE34+BH34+BK34+BN34+CL34+CO34</f>
        <v>0</v>
      </c>
      <c r="CS34" s="283">
        <f>AE34+AZ34+BC34+BF34+BI34+BL34+BO34+CM34</f>
        <v>0</v>
      </c>
    </row>
    <row r="35" spans="1:97" ht="15">
      <c r="A35" s="186" t="s">
        <v>340</v>
      </c>
      <c r="B35" s="168"/>
      <c r="C35" s="158"/>
      <c r="D35" s="169"/>
      <c r="E35" s="168"/>
      <c r="F35" s="158"/>
      <c r="G35" s="169"/>
      <c r="H35" s="168"/>
      <c r="I35" s="158"/>
      <c r="J35" s="169"/>
      <c r="K35" s="168"/>
      <c r="L35" s="158"/>
      <c r="M35" s="169"/>
      <c r="N35" s="168"/>
      <c r="O35" s="158"/>
      <c r="P35" s="169"/>
      <c r="Q35" s="185"/>
      <c r="R35" s="158"/>
      <c r="S35" s="160"/>
      <c r="T35" s="168"/>
      <c r="U35" s="158"/>
      <c r="V35" s="169"/>
      <c r="W35" s="168"/>
      <c r="X35" s="158"/>
      <c r="Y35" s="169"/>
      <c r="Z35" s="168"/>
      <c r="AA35" s="158"/>
      <c r="AB35" s="169"/>
      <c r="AC35" s="174">
        <f t="shared" si="7"/>
        <v>0</v>
      </c>
      <c r="AD35" s="156">
        <f t="shared" si="8"/>
        <v>0</v>
      </c>
      <c r="AE35" s="175">
        <f t="shared" si="9"/>
        <v>0</v>
      </c>
      <c r="AF35" s="168"/>
      <c r="AG35" s="158"/>
      <c r="AH35" s="169"/>
      <c r="AI35" s="168"/>
      <c r="AJ35" s="158"/>
      <c r="AK35" s="169"/>
      <c r="AL35" s="168"/>
      <c r="AM35" s="158"/>
      <c r="AN35" s="169"/>
      <c r="AO35" s="168"/>
      <c r="AP35" s="158"/>
      <c r="AQ35" s="160"/>
      <c r="AR35" s="158"/>
      <c r="AS35" s="158"/>
      <c r="AT35" s="158"/>
      <c r="AU35" s="185"/>
      <c r="AV35" s="158"/>
      <c r="AW35" s="169"/>
      <c r="AX35" s="174">
        <f>AF35+AI35+AL35+AO35+AU35</f>
        <v>0</v>
      </c>
      <c r="AY35" s="156">
        <f>AG35+AJ35+AM35+AP35+AV35</f>
        <v>0</v>
      </c>
      <c r="AZ35" s="175">
        <f>AH35+AK35+AN35+AQ35+AW35</f>
        <v>0</v>
      </c>
      <c r="BA35" s="168"/>
      <c r="BB35" s="158"/>
      <c r="BC35" s="169"/>
      <c r="BD35" s="168"/>
      <c r="BE35" s="158"/>
      <c r="BF35" s="169"/>
      <c r="BG35" s="168"/>
      <c r="BH35" s="158"/>
      <c r="BI35" s="169"/>
      <c r="BJ35" s="168"/>
      <c r="BK35" s="158"/>
      <c r="BL35" s="169"/>
      <c r="BM35" s="168"/>
      <c r="BN35" s="158"/>
      <c r="BO35" s="160"/>
      <c r="BP35" s="168"/>
      <c r="BQ35" s="158"/>
      <c r="BR35" s="169"/>
      <c r="BS35" s="168"/>
      <c r="BT35" s="158"/>
      <c r="BU35" s="160"/>
      <c r="BV35" s="168"/>
      <c r="BW35" s="158"/>
      <c r="BX35" s="169"/>
      <c r="BY35" s="168"/>
      <c r="BZ35" s="158"/>
      <c r="CA35" s="160"/>
      <c r="CB35" s="168"/>
      <c r="CC35" s="158"/>
      <c r="CD35" s="169"/>
      <c r="CE35" s="168"/>
      <c r="CF35" s="158"/>
      <c r="CG35" s="169"/>
      <c r="CH35" s="168"/>
      <c r="CI35" s="158"/>
      <c r="CJ35" s="169"/>
      <c r="CK35" s="185"/>
      <c r="CL35" s="158"/>
      <c r="CM35" s="160"/>
      <c r="CN35" s="168"/>
      <c r="CO35" s="158"/>
      <c r="CP35" s="169"/>
      <c r="CQ35" s="284">
        <f>AC35+AX35+BA35+BD35+BG35+BJ35+BM35</f>
        <v>0</v>
      </c>
      <c r="CR35" s="157">
        <f>AD35+AY35+BB35+BE35+BH35+BK35+BN35</f>
        <v>0</v>
      </c>
      <c r="CS35" s="161">
        <f>AE35+AZ35+BC35+BF35+BI35+BL35+BO35</f>
        <v>0</v>
      </c>
    </row>
    <row r="36" spans="1:97" ht="14.25">
      <c r="A36" s="197" t="s">
        <v>344</v>
      </c>
      <c r="B36" s="187"/>
      <c r="C36" s="188"/>
      <c r="D36" s="189">
        <f aca="true" t="shared" si="54" ref="D36:M36">D37+D38+D39+D43</f>
        <v>0</v>
      </c>
      <c r="E36" s="187">
        <f t="shared" si="54"/>
        <v>0</v>
      </c>
      <c r="F36" s="188">
        <f t="shared" si="54"/>
        <v>0</v>
      </c>
      <c r="G36" s="189">
        <f t="shared" si="54"/>
        <v>0</v>
      </c>
      <c r="H36" s="187">
        <f t="shared" si="54"/>
        <v>0</v>
      </c>
      <c r="I36" s="188">
        <f t="shared" si="54"/>
        <v>0</v>
      </c>
      <c r="J36" s="189">
        <f t="shared" si="54"/>
        <v>0</v>
      </c>
      <c r="K36" s="187">
        <f t="shared" si="54"/>
        <v>0</v>
      </c>
      <c r="L36" s="188">
        <f t="shared" si="54"/>
        <v>0</v>
      </c>
      <c r="M36" s="189">
        <f t="shared" si="54"/>
        <v>0</v>
      </c>
      <c r="N36" s="187">
        <f>N37+N38</f>
        <v>0</v>
      </c>
      <c r="O36" s="187">
        <f aca="true" t="shared" si="55" ref="O36:AB36">O37+O38</f>
        <v>0</v>
      </c>
      <c r="P36" s="187">
        <f t="shared" si="55"/>
        <v>0</v>
      </c>
      <c r="Q36" s="187">
        <f t="shared" si="55"/>
        <v>0</v>
      </c>
      <c r="R36" s="187">
        <f t="shared" si="55"/>
        <v>0</v>
      </c>
      <c r="S36" s="187">
        <f t="shared" si="55"/>
        <v>0</v>
      </c>
      <c r="T36" s="187">
        <f t="shared" si="55"/>
        <v>0</v>
      </c>
      <c r="U36" s="187">
        <f t="shared" si="55"/>
        <v>0</v>
      </c>
      <c r="V36" s="187">
        <f t="shared" si="55"/>
        <v>0</v>
      </c>
      <c r="W36" s="187">
        <f t="shared" si="55"/>
        <v>0</v>
      </c>
      <c r="X36" s="187">
        <f t="shared" si="55"/>
        <v>0</v>
      </c>
      <c r="Y36" s="187">
        <f t="shared" si="55"/>
        <v>0</v>
      </c>
      <c r="Z36" s="187">
        <f t="shared" si="55"/>
        <v>0</v>
      </c>
      <c r="AA36" s="187">
        <f t="shared" si="55"/>
        <v>0</v>
      </c>
      <c r="AB36" s="187">
        <f t="shared" si="55"/>
        <v>0</v>
      </c>
      <c r="AC36" s="192">
        <f t="shared" si="7"/>
        <v>0</v>
      </c>
      <c r="AD36" s="193">
        <f t="shared" si="8"/>
        <v>0</v>
      </c>
      <c r="AE36" s="194">
        <f t="shared" si="9"/>
        <v>0</v>
      </c>
      <c r="AF36" s="187">
        <f>AF37+AF38+AF39+AF43</f>
        <v>0</v>
      </c>
      <c r="AG36" s="188">
        <f>AG37+AG38+AG39+AG43</f>
        <v>0</v>
      </c>
      <c r="AH36" s="189">
        <f>AH37+AH38+AH39+AH43</f>
        <v>0</v>
      </c>
      <c r="AI36" s="187">
        <v>0</v>
      </c>
      <c r="AJ36" s="188">
        <f>AJ37+AJ38+AJ39+AJ43</f>
        <v>0</v>
      </c>
      <c r="AK36" s="189">
        <f>AK37+AK38+AK39+AK43</f>
        <v>0</v>
      </c>
      <c r="AL36" s="187">
        <f>AL37+AL38+AL39+AL43</f>
        <v>0</v>
      </c>
      <c r="AM36" s="188">
        <f>AM37+AM38+AM39+AM43</f>
        <v>0</v>
      </c>
      <c r="AN36" s="189">
        <f>AN37+AN38+AN39+AN43</f>
        <v>0</v>
      </c>
      <c r="AO36" s="187">
        <v>0</v>
      </c>
      <c r="AP36" s="188">
        <f>AP37+AP38+AP39+AP43</f>
        <v>0</v>
      </c>
      <c r="AQ36" s="191">
        <f>AQ37+AQ38+AQ39+AQ43</f>
        <v>0</v>
      </c>
      <c r="AR36" s="188">
        <v>0</v>
      </c>
      <c r="AS36" s="188">
        <v>0</v>
      </c>
      <c r="AT36" s="188">
        <v>0</v>
      </c>
      <c r="AU36" s="190">
        <f>AU37+AU38+AU39+AU43</f>
        <v>0</v>
      </c>
      <c r="AV36" s="188">
        <f>AV37+AV38+AV39+AV43</f>
        <v>0</v>
      </c>
      <c r="AW36" s="189">
        <f>AW37+AW38+AW39+AW43</f>
        <v>0</v>
      </c>
      <c r="AX36" s="192">
        <f>AF36+AI36+AL36+AO36+AU36+AR36</f>
        <v>0</v>
      </c>
      <c r="AY36" s="192">
        <f>AG36+AJ36+AM36+AP36+AV36+AS36</f>
        <v>0</v>
      </c>
      <c r="AZ36" s="192">
        <f>AH36+AK36+AN36+AQ36+AW36+AT36</f>
        <v>0</v>
      </c>
      <c r="BA36" s="187">
        <f>BA37+BA38</f>
        <v>0</v>
      </c>
      <c r="BB36" s="187">
        <f aca="true" t="shared" si="56" ref="BB36:CS36">BB37+BB38</f>
        <v>0</v>
      </c>
      <c r="BC36" s="187">
        <f t="shared" si="56"/>
        <v>0</v>
      </c>
      <c r="BD36" s="187">
        <f t="shared" si="56"/>
        <v>0</v>
      </c>
      <c r="BE36" s="187">
        <f t="shared" si="56"/>
        <v>0</v>
      </c>
      <c r="BF36" s="187">
        <f t="shared" si="56"/>
        <v>0</v>
      </c>
      <c r="BG36" s="187">
        <f t="shared" si="56"/>
        <v>0</v>
      </c>
      <c r="BH36" s="187">
        <f t="shared" si="56"/>
        <v>0</v>
      </c>
      <c r="BI36" s="187">
        <f t="shared" si="56"/>
        <v>0</v>
      </c>
      <c r="BJ36" s="187">
        <f t="shared" si="56"/>
        <v>0</v>
      </c>
      <c r="BK36" s="187">
        <f t="shared" si="56"/>
        <v>0</v>
      </c>
      <c r="BL36" s="187">
        <f t="shared" si="56"/>
        <v>0</v>
      </c>
      <c r="BM36" s="187">
        <f t="shared" si="56"/>
        <v>0</v>
      </c>
      <c r="BN36" s="187">
        <f t="shared" si="56"/>
        <v>0</v>
      </c>
      <c r="BO36" s="307">
        <f t="shared" si="56"/>
        <v>0</v>
      </c>
      <c r="BP36" s="307">
        <f t="shared" si="56"/>
        <v>0</v>
      </c>
      <c r="BQ36" s="307">
        <f t="shared" si="56"/>
        <v>0</v>
      </c>
      <c r="BR36" s="300">
        <f t="shared" si="56"/>
        <v>0</v>
      </c>
      <c r="BS36" s="307">
        <f t="shared" si="56"/>
        <v>0</v>
      </c>
      <c r="BT36" s="307">
        <f t="shared" si="56"/>
        <v>0</v>
      </c>
      <c r="BU36" s="307">
        <f t="shared" si="56"/>
        <v>0</v>
      </c>
      <c r="BV36" s="307">
        <f t="shared" si="56"/>
        <v>0</v>
      </c>
      <c r="BW36" s="307">
        <f t="shared" si="56"/>
        <v>0</v>
      </c>
      <c r="BX36" s="300">
        <f t="shared" si="56"/>
        <v>0</v>
      </c>
      <c r="BY36" s="307">
        <f t="shared" si="56"/>
        <v>0</v>
      </c>
      <c r="BZ36" s="307">
        <f t="shared" si="56"/>
        <v>0</v>
      </c>
      <c r="CA36" s="307">
        <f t="shared" si="56"/>
        <v>0</v>
      </c>
      <c r="CB36" s="307">
        <f t="shared" si="56"/>
        <v>0</v>
      </c>
      <c r="CC36" s="307">
        <f t="shared" si="56"/>
        <v>0</v>
      </c>
      <c r="CD36" s="300">
        <f t="shared" si="56"/>
        <v>0</v>
      </c>
      <c r="CE36" s="307">
        <f t="shared" si="56"/>
        <v>0</v>
      </c>
      <c r="CF36" s="307">
        <f t="shared" si="56"/>
        <v>0</v>
      </c>
      <c r="CG36" s="300">
        <f t="shared" si="56"/>
        <v>0</v>
      </c>
      <c r="CH36" s="307">
        <f t="shared" si="56"/>
        <v>0</v>
      </c>
      <c r="CI36" s="307">
        <f t="shared" si="56"/>
        <v>0</v>
      </c>
      <c r="CJ36" s="300">
        <f t="shared" si="56"/>
        <v>0</v>
      </c>
      <c r="CK36" s="190">
        <f t="shared" si="56"/>
        <v>0</v>
      </c>
      <c r="CL36" s="187">
        <f t="shared" si="56"/>
        <v>0</v>
      </c>
      <c r="CM36" s="187">
        <f t="shared" si="56"/>
        <v>0</v>
      </c>
      <c r="CN36" s="187">
        <f t="shared" si="56"/>
        <v>0</v>
      </c>
      <c r="CO36" s="187">
        <f t="shared" si="56"/>
        <v>0</v>
      </c>
      <c r="CP36" s="187">
        <f t="shared" si="56"/>
        <v>0</v>
      </c>
      <c r="CQ36" s="187">
        <f t="shared" si="56"/>
        <v>0</v>
      </c>
      <c r="CR36" s="187">
        <f t="shared" si="56"/>
        <v>0</v>
      </c>
      <c r="CS36" s="187">
        <f t="shared" si="56"/>
        <v>0</v>
      </c>
    </row>
    <row r="37" spans="1:97" ht="15">
      <c r="A37" s="186" t="s">
        <v>345</v>
      </c>
      <c r="B37" s="168"/>
      <c r="C37" s="158"/>
      <c r="D37" s="169"/>
      <c r="E37" s="168"/>
      <c r="F37" s="158"/>
      <c r="G37" s="169"/>
      <c r="H37" s="168"/>
      <c r="I37" s="158"/>
      <c r="J37" s="169"/>
      <c r="K37" s="168"/>
      <c r="L37" s="158"/>
      <c r="M37" s="169"/>
      <c r="N37" s="168"/>
      <c r="O37" s="158"/>
      <c r="P37" s="169"/>
      <c r="Q37" s="185"/>
      <c r="R37" s="158"/>
      <c r="S37" s="160"/>
      <c r="T37" s="168"/>
      <c r="U37" s="158"/>
      <c r="V37" s="169"/>
      <c r="W37" s="168"/>
      <c r="X37" s="158"/>
      <c r="Y37" s="169"/>
      <c r="Z37" s="168"/>
      <c r="AA37" s="158"/>
      <c r="AB37" s="169"/>
      <c r="AC37" s="174">
        <f t="shared" si="7"/>
        <v>0</v>
      </c>
      <c r="AD37" s="156">
        <f t="shared" si="8"/>
        <v>0</v>
      </c>
      <c r="AE37" s="175">
        <f t="shared" si="9"/>
        <v>0</v>
      </c>
      <c r="AF37" s="168"/>
      <c r="AG37" s="158"/>
      <c r="AH37" s="169"/>
      <c r="AI37" s="168"/>
      <c r="AJ37" s="158"/>
      <c r="AK37" s="169"/>
      <c r="AL37" s="168"/>
      <c r="AM37" s="158"/>
      <c r="AN37" s="169"/>
      <c r="AO37" s="168"/>
      <c r="AP37" s="158"/>
      <c r="AQ37" s="160"/>
      <c r="AR37" s="158"/>
      <c r="AS37" s="158"/>
      <c r="AT37" s="158"/>
      <c r="AU37" s="185"/>
      <c r="AV37" s="158"/>
      <c r="AW37" s="169"/>
      <c r="AX37" s="174">
        <f aca="true" t="shared" si="57" ref="AX37:AX45">AF37+AI37+AL37+AO37+AU37</f>
        <v>0</v>
      </c>
      <c r="AY37" s="156">
        <f aca="true" t="shared" si="58" ref="AY37:AY45">AG37+AJ37+AM37+AP37+AV37</f>
        <v>0</v>
      </c>
      <c r="AZ37" s="175">
        <f aca="true" t="shared" si="59" ref="AZ37:AZ45">AH37+AK37+AN37+AQ37+AW37</f>
        <v>0</v>
      </c>
      <c r="BA37" s="168"/>
      <c r="BB37" s="158"/>
      <c r="BC37" s="169"/>
      <c r="BD37" s="168"/>
      <c r="BE37" s="158"/>
      <c r="BF37" s="169"/>
      <c r="BG37" s="168"/>
      <c r="BH37" s="158"/>
      <c r="BI37" s="169"/>
      <c r="BJ37" s="168"/>
      <c r="BK37" s="158"/>
      <c r="BL37" s="169"/>
      <c r="BM37" s="168"/>
      <c r="BN37" s="158"/>
      <c r="BO37" s="160"/>
      <c r="BP37" s="168"/>
      <c r="BQ37" s="158"/>
      <c r="BR37" s="169"/>
      <c r="BS37" s="168"/>
      <c r="BT37" s="158"/>
      <c r="BU37" s="160"/>
      <c r="BV37" s="168"/>
      <c r="BW37" s="158"/>
      <c r="BX37" s="169"/>
      <c r="BY37" s="168"/>
      <c r="BZ37" s="158"/>
      <c r="CA37" s="160"/>
      <c r="CB37" s="168"/>
      <c r="CC37" s="158"/>
      <c r="CD37" s="169"/>
      <c r="CE37" s="168"/>
      <c r="CF37" s="158"/>
      <c r="CG37" s="169"/>
      <c r="CH37" s="168">
        <f aca="true" t="shared" si="60" ref="CH37:CJ38">BP37+BS37+BV37+BY37+CB37+CE37</f>
        <v>0</v>
      </c>
      <c r="CI37" s="168">
        <f t="shared" si="60"/>
        <v>0</v>
      </c>
      <c r="CJ37" s="316">
        <f t="shared" si="60"/>
        <v>0</v>
      </c>
      <c r="CK37" s="185"/>
      <c r="CL37" s="158"/>
      <c r="CM37" s="160"/>
      <c r="CN37" s="168"/>
      <c r="CO37" s="158"/>
      <c r="CP37" s="169"/>
      <c r="CQ37" s="284">
        <f aca="true" t="shared" si="61" ref="CQ37:CS38">AC37+AX37+BA37+BD37+BG37+BJ37+BM37</f>
        <v>0</v>
      </c>
      <c r="CR37" s="157">
        <f t="shared" si="61"/>
        <v>0</v>
      </c>
      <c r="CS37" s="161">
        <f t="shared" si="61"/>
        <v>0</v>
      </c>
    </row>
    <row r="38" spans="1:97" ht="15">
      <c r="A38" s="186" t="s">
        <v>346</v>
      </c>
      <c r="B38" s="168"/>
      <c r="C38" s="158"/>
      <c r="D38" s="169"/>
      <c r="E38" s="168"/>
      <c r="F38" s="158"/>
      <c r="G38" s="169"/>
      <c r="H38" s="168"/>
      <c r="I38" s="158"/>
      <c r="J38" s="169"/>
      <c r="K38" s="168"/>
      <c r="L38" s="158"/>
      <c r="M38" s="169"/>
      <c r="N38" s="168"/>
      <c r="O38" s="158"/>
      <c r="P38" s="169"/>
      <c r="Q38" s="185"/>
      <c r="R38" s="158"/>
      <c r="S38" s="160"/>
      <c r="T38" s="168"/>
      <c r="U38" s="158"/>
      <c r="V38" s="169"/>
      <c r="W38" s="168"/>
      <c r="X38" s="158"/>
      <c r="Y38" s="169"/>
      <c r="Z38" s="168"/>
      <c r="AA38" s="158"/>
      <c r="AB38" s="169"/>
      <c r="AC38" s="174">
        <f t="shared" si="7"/>
        <v>0</v>
      </c>
      <c r="AD38" s="156">
        <f t="shared" si="8"/>
        <v>0</v>
      </c>
      <c r="AE38" s="175">
        <f t="shared" si="9"/>
        <v>0</v>
      </c>
      <c r="AF38" s="168"/>
      <c r="AG38" s="158"/>
      <c r="AH38" s="169"/>
      <c r="AI38" s="168"/>
      <c r="AJ38" s="158"/>
      <c r="AK38" s="169"/>
      <c r="AL38" s="168"/>
      <c r="AM38" s="158"/>
      <c r="AN38" s="169"/>
      <c r="AO38" s="168"/>
      <c r="AP38" s="158"/>
      <c r="AQ38" s="160"/>
      <c r="AR38" s="158"/>
      <c r="AS38" s="158"/>
      <c r="AT38" s="158"/>
      <c r="AU38" s="185"/>
      <c r="AV38" s="158"/>
      <c r="AW38" s="169"/>
      <c r="AX38" s="174">
        <f t="shared" si="57"/>
        <v>0</v>
      </c>
      <c r="AY38" s="156">
        <f t="shared" si="58"/>
        <v>0</v>
      </c>
      <c r="AZ38" s="175">
        <f t="shared" si="59"/>
        <v>0</v>
      </c>
      <c r="BA38" s="168"/>
      <c r="BB38" s="158"/>
      <c r="BC38" s="169"/>
      <c r="BD38" s="168"/>
      <c r="BE38" s="158"/>
      <c r="BF38" s="169"/>
      <c r="BG38" s="168"/>
      <c r="BH38" s="158"/>
      <c r="BI38" s="169"/>
      <c r="BJ38" s="168"/>
      <c r="BK38" s="158"/>
      <c r="BL38" s="169"/>
      <c r="BM38" s="168"/>
      <c r="BN38" s="158"/>
      <c r="BO38" s="160"/>
      <c r="BP38" s="168"/>
      <c r="BQ38" s="158"/>
      <c r="BR38" s="169"/>
      <c r="BS38" s="168"/>
      <c r="BT38" s="158"/>
      <c r="BU38" s="160"/>
      <c r="BV38" s="168"/>
      <c r="BW38" s="158"/>
      <c r="BX38" s="169"/>
      <c r="BY38" s="168"/>
      <c r="BZ38" s="158"/>
      <c r="CA38" s="160"/>
      <c r="CB38" s="168"/>
      <c r="CC38" s="158"/>
      <c r="CD38" s="169"/>
      <c r="CE38" s="168"/>
      <c r="CF38" s="158"/>
      <c r="CG38" s="169"/>
      <c r="CH38" s="168">
        <f t="shared" si="60"/>
        <v>0</v>
      </c>
      <c r="CI38" s="168">
        <f t="shared" si="60"/>
        <v>0</v>
      </c>
      <c r="CJ38" s="316">
        <f t="shared" si="60"/>
        <v>0</v>
      </c>
      <c r="CK38" s="185"/>
      <c r="CL38" s="158"/>
      <c r="CM38" s="160"/>
      <c r="CN38" s="168"/>
      <c r="CO38" s="158"/>
      <c r="CP38" s="169"/>
      <c r="CQ38" s="284">
        <f t="shared" si="61"/>
        <v>0</v>
      </c>
      <c r="CR38" s="157">
        <f t="shared" si="61"/>
        <v>0</v>
      </c>
      <c r="CS38" s="161">
        <f t="shared" si="61"/>
        <v>0</v>
      </c>
    </row>
    <row r="39" spans="1:97" ht="14.25">
      <c r="A39" s="197" t="s">
        <v>350</v>
      </c>
      <c r="B39" s="187">
        <f>SUM(B40:B42)</f>
        <v>0</v>
      </c>
      <c r="C39" s="188">
        <f aca="true" t="shared" si="62" ref="C39:P39">SUM(C40:C42)</f>
        <v>0</v>
      </c>
      <c r="D39" s="189">
        <f t="shared" si="62"/>
        <v>0</v>
      </c>
      <c r="E39" s="187">
        <f t="shared" si="62"/>
        <v>0</v>
      </c>
      <c r="F39" s="188">
        <f t="shared" si="62"/>
        <v>0</v>
      </c>
      <c r="G39" s="189">
        <f t="shared" si="62"/>
        <v>0</v>
      </c>
      <c r="H39" s="187">
        <f t="shared" si="62"/>
        <v>0</v>
      </c>
      <c r="I39" s="188">
        <f t="shared" si="62"/>
        <v>0</v>
      </c>
      <c r="J39" s="189">
        <f t="shared" si="62"/>
        <v>0</v>
      </c>
      <c r="K39" s="187">
        <f t="shared" si="62"/>
        <v>0</v>
      </c>
      <c r="L39" s="188">
        <f t="shared" si="62"/>
        <v>0</v>
      </c>
      <c r="M39" s="189">
        <f t="shared" si="62"/>
        <v>0</v>
      </c>
      <c r="N39" s="187">
        <f t="shared" si="62"/>
        <v>0</v>
      </c>
      <c r="O39" s="188">
        <f t="shared" si="62"/>
        <v>0</v>
      </c>
      <c r="P39" s="189">
        <f t="shared" si="62"/>
        <v>0</v>
      </c>
      <c r="Q39" s="190">
        <f aca="true" t="shared" si="63" ref="Q39:V39">SUM(Q40:Q42)</f>
        <v>0</v>
      </c>
      <c r="R39" s="188">
        <f t="shared" si="63"/>
        <v>0</v>
      </c>
      <c r="S39" s="191">
        <f t="shared" si="63"/>
        <v>0</v>
      </c>
      <c r="T39" s="187">
        <f t="shared" si="63"/>
        <v>0</v>
      </c>
      <c r="U39" s="188">
        <f t="shared" si="63"/>
        <v>0</v>
      </c>
      <c r="V39" s="189">
        <f t="shared" si="63"/>
        <v>0</v>
      </c>
      <c r="W39" s="187">
        <f aca="true" t="shared" si="64" ref="W39:AB39">SUM(W40:W42)</f>
        <v>0</v>
      </c>
      <c r="X39" s="188">
        <f t="shared" si="64"/>
        <v>0</v>
      </c>
      <c r="Y39" s="189">
        <f t="shared" si="64"/>
        <v>0</v>
      </c>
      <c r="Z39" s="187">
        <f t="shared" si="64"/>
        <v>0</v>
      </c>
      <c r="AA39" s="188">
        <f t="shared" si="64"/>
        <v>0</v>
      </c>
      <c r="AB39" s="189">
        <f t="shared" si="64"/>
        <v>0</v>
      </c>
      <c r="AC39" s="192">
        <f t="shared" si="7"/>
        <v>0</v>
      </c>
      <c r="AD39" s="193">
        <f t="shared" si="8"/>
        <v>0</v>
      </c>
      <c r="AE39" s="194">
        <f t="shared" si="9"/>
        <v>0</v>
      </c>
      <c r="AF39" s="187">
        <f aca="true" t="shared" si="65" ref="AF39:AW39">SUM(AF40:AF42)</f>
        <v>0</v>
      </c>
      <c r="AG39" s="188">
        <f t="shared" si="65"/>
        <v>0</v>
      </c>
      <c r="AH39" s="189">
        <f t="shared" si="65"/>
        <v>0</v>
      </c>
      <c r="AI39" s="187">
        <f aca="true" t="shared" si="66" ref="AI39:AN39">SUM(AI40:AI42)</f>
        <v>0</v>
      </c>
      <c r="AJ39" s="188">
        <f t="shared" si="66"/>
        <v>0</v>
      </c>
      <c r="AK39" s="189">
        <f t="shared" si="66"/>
        <v>0</v>
      </c>
      <c r="AL39" s="187">
        <f t="shared" si="66"/>
        <v>0</v>
      </c>
      <c r="AM39" s="188">
        <f t="shared" si="66"/>
        <v>0</v>
      </c>
      <c r="AN39" s="189">
        <f t="shared" si="66"/>
        <v>0</v>
      </c>
      <c r="AO39" s="187">
        <f t="shared" si="65"/>
        <v>0</v>
      </c>
      <c r="AP39" s="188">
        <f t="shared" si="65"/>
        <v>0</v>
      </c>
      <c r="AQ39" s="191">
        <f t="shared" si="65"/>
        <v>0</v>
      </c>
      <c r="AR39" s="188">
        <v>0</v>
      </c>
      <c r="AS39" s="188">
        <v>0</v>
      </c>
      <c r="AT39" s="188">
        <v>0</v>
      </c>
      <c r="AU39" s="190">
        <f t="shared" si="65"/>
        <v>0</v>
      </c>
      <c r="AV39" s="188">
        <f t="shared" si="65"/>
        <v>0</v>
      </c>
      <c r="AW39" s="189">
        <f t="shared" si="65"/>
        <v>0</v>
      </c>
      <c r="AX39" s="192">
        <f t="shared" si="57"/>
        <v>0</v>
      </c>
      <c r="AY39" s="193">
        <f t="shared" si="58"/>
        <v>0</v>
      </c>
      <c r="AZ39" s="194">
        <f t="shared" si="59"/>
        <v>0</v>
      </c>
      <c r="BA39" s="187">
        <f>BA40+BA41+BA42</f>
        <v>0</v>
      </c>
      <c r="BB39" s="187">
        <f aca="true" t="shared" si="67" ref="BB39:CS39">BB40+BB41+BB42</f>
        <v>0</v>
      </c>
      <c r="BC39" s="187">
        <f t="shared" si="67"/>
        <v>0</v>
      </c>
      <c r="BD39" s="187">
        <f t="shared" si="67"/>
        <v>0</v>
      </c>
      <c r="BE39" s="187">
        <f t="shared" si="67"/>
        <v>0</v>
      </c>
      <c r="BF39" s="187">
        <f t="shared" si="67"/>
        <v>0</v>
      </c>
      <c r="BG39" s="187">
        <f t="shared" si="67"/>
        <v>0</v>
      </c>
      <c r="BH39" s="187">
        <f t="shared" si="67"/>
        <v>0</v>
      </c>
      <c r="BI39" s="187">
        <f t="shared" si="67"/>
        <v>0</v>
      </c>
      <c r="BJ39" s="187">
        <f t="shared" si="67"/>
        <v>0</v>
      </c>
      <c r="BK39" s="187">
        <f t="shared" si="67"/>
        <v>0</v>
      </c>
      <c r="BL39" s="187">
        <f t="shared" si="67"/>
        <v>0</v>
      </c>
      <c r="BM39" s="187">
        <f t="shared" si="67"/>
        <v>0</v>
      </c>
      <c r="BN39" s="187">
        <f t="shared" si="67"/>
        <v>0</v>
      </c>
      <c r="BO39" s="307">
        <f t="shared" si="67"/>
        <v>0</v>
      </c>
      <c r="BP39" s="307">
        <f t="shared" si="67"/>
        <v>0</v>
      </c>
      <c r="BQ39" s="307">
        <f t="shared" si="67"/>
        <v>0</v>
      </c>
      <c r="BR39" s="300">
        <f t="shared" si="67"/>
        <v>0</v>
      </c>
      <c r="BS39" s="307">
        <f t="shared" si="67"/>
        <v>0</v>
      </c>
      <c r="BT39" s="307">
        <f t="shared" si="67"/>
        <v>0</v>
      </c>
      <c r="BU39" s="307">
        <f t="shared" si="67"/>
        <v>0</v>
      </c>
      <c r="BV39" s="307">
        <f t="shared" si="67"/>
        <v>0</v>
      </c>
      <c r="BW39" s="307">
        <f t="shared" si="67"/>
        <v>0</v>
      </c>
      <c r="BX39" s="300">
        <f t="shared" si="67"/>
        <v>0</v>
      </c>
      <c r="BY39" s="307">
        <f t="shared" si="67"/>
        <v>0</v>
      </c>
      <c r="BZ39" s="307">
        <f t="shared" si="67"/>
        <v>0</v>
      </c>
      <c r="CA39" s="307">
        <f t="shared" si="67"/>
        <v>0</v>
      </c>
      <c r="CB39" s="307">
        <f t="shared" si="67"/>
        <v>0</v>
      </c>
      <c r="CC39" s="307">
        <f t="shared" si="67"/>
        <v>0</v>
      </c>
      <c r="CD39" s="300">
        <f t="shared" si="67"/>
        <v>0</v>
      </c>
      <c r="CE39" s="307">
        <f t="shared" si="67"/>
        <v>0</v>
      </c>
      <c r="CF39" s="307">
        <f t="shared" si="67"/>
        <v>0</v>
      </c>
      <c r="CG39" s="300">
        <f t="shared" si="67"/>
        <v>0</v>
      </c>
      <c r="CH39" s="307">
        <f t="shared" si="67"/>
        <v>0</v>
      </c>
      <c r="CI39" s="307">
        <f t="shared" si="67"/>
        <v>0</v>
      </c>
      <c r="CJ39" s="300">
        <f t="shared" si="67"/>
        <v>0</v>
      </c>
      <c r="CK39" s="190">
        <f t="shared" si="67"/>
        <v>0</v>
      </c>
      <c r="CL39" s="187">
        <f t="shared" si="67"/>
        <v>0</v>
      </c>
      <c r="CM39" s="187">
        <f t="shared" si="67"/>
        <v>0</v>
      </c>
      <c r="CN39" s="187">
        <f t="shared" si="67"/>
        <v>0</v>
      </c>
      <c r="CO39" s="187">
        <f t="shared" si="67"/>
        <v>0</v>
      </c>
      <c r="CP39" s="187">
        <f t="shared" si="67"/>
        <v>0</v>
      </c>
      <c r="CQ39" s="187">
        <f t="shared" si="67"/>
        <v>0</v>
      </c>
      <c r="CR39" s="187">
        <f t="shared" si="67"/>
        <v>0</v>
      </c>
      <c r="CS39" s="187">
        <f t="shared" si="67"/>
        <v>0</v>
      </c>
    </row>
    <row r="40" spans="1:97" ht="15">
      <c r="A40" s="186" t="s">
        <v>351</v>
      </c>
      <c r="B40" s="168"/>
      <c r="C40" s="158"/>
      <c r="D40" s="169"/>
      <c r="E40" s="168"/>
      <c r="F40" s="158"/>
      <c r="G40" s="169"/>
      <c r="H40" s="168"/>
      <c r="I40" s="158"/>
      <c r="J40" s="169"/>
      <c r="K40" s="168"/>
      <c r="L40" s="158"/>
      <c r="M40" s="169"/>
      <c r="N40" s="168"/>
      <c r="O40" s="158"/>
      <c r="P40" s="169"/>
      <c r="Q40" s="185"/>
      <c r="R40" s="158"/>
      <c r="S40" s="160"/>
      <c r="T40" s="168"/>
      <c r="U40" s="158"/>
      <c r="V40" s="169"/>
      <c r="W40" s="168"/>
      <c r="X40" s="158"/>
      <c r="Y40" s="169"/>
      <c r="Z40" s="168"/>
      <c r="AA40" s="158"/>
      <c r="AB40" s="169"/>
      <c r="AC40" s="174">
        <f t="shared" si="7"/>
        <v>0</v>
      </c>
      <c r="AD40" s="156">
        <f t="shared" si="8"/>
        <v>0</v>
      </c>
      <c r="AE40" s="175">
        <f t="shared" si="9"/>
        <v>0</v>
      </c>
      <c r="AF40" s="168"/>
      <c r="AG40" s="158"/>
      <c r="AH40" s="169"/>
      <c r="AI40" s="168"/>
      <c r="AJ40" s="158"/>
      <c r="AK40" s="169"/>
      <c r="AL40" s="168"/>
      <c r="AM40" s="158"/>
      <c r="AN40" s="169"/>
      <c r="AO40" s="168"/>
      <c r="AP40" s="158"/>
      <c r="AQ40" s="160"/>
      <c r="AR40" s="158"/>
      <c r="AS40" s="158"/>
      <c r="AT40" s="158"/>
      <c r="AU40" s="185"/>
      <c r="AV40" s="158"/>
      <c r="AW40" s="169"/>
      <c r="AX40" s="174">
        <f t="shared" si="57"/>
        <v>0</v>
      </c>
      <c r="AY40" s="156">
        <f t="shared" si="58"/>
        <v>0</v>
      </c>
      <c r="AZ40" s="175">
        <f t="shared" si="59"/>
        <v>0</v>
      </c>
      <c r="BA40" s="168"/>
      <c r="BB40" s="158"/>
      <c r="BC40" s="169"/>
      <c r="BD40" s="168"/>
      <c r="BE40" s="158"/>
      <c r="BF40" s="169"/>
      <c r="BG40" s="168"/>
      <c r="BH40" s="158"/>
      <c r="BI40" s="169"/>
      <c r="BJ40" s="168"/>
      <c r="BK40" s="158"/>
      <c r="BL40" s="169"/>
      <c r="BM40" s="168"/>
      <c r="BN40" s="158"/>
      <c r="BO40" s="160"/>
      <c r="BP40" s="168"/>
      <c r="BQ40" s="158"/>
      <c r="BR40" s="169"/>
      <c r="BS40" s="168"/>
      <c r="BT40" s="158"/>
      <c r="BU40" s="160"/>
      <c r="BV40" s="168"/>
      <c r="BW40" s="158"/>
      <c r="BX40" s="169"/>
      <c r="BY40" s="168"/>
      <c r="BZ40" s="158"/>
      <c r="CA40" s="160"/>
      <c r="CB40" s="168"/>
      <c r="CC40" s="158"/>
      <c r="CD40" s="169"/>
      <c r="CE40" s="168"/>
      <c r="CF40" s="158"/>
      <c r="CG40" s="169"/>
      <c r="CH40" s="168">
        <f aca="true" t="shared" si="68" ref="CH40:CJ43">BP40+BS40+BV40+BY40+CB40+CE40</f>
        <v>0</v>
      </c>
      <c r="CI40" s="168">
        <f t="shared" si="68"/>
        <v>0</v>
      </c>
      <c r="CJ40" s="316">
        <f t="shared" si="68"/>
        <v>0</v>
      </c>
      <c r="CK40" s="185"/>
      <c r="CL40" s="158"/>
      <c r="CM40" s="160"/>
      <c r="CN40" s="168"/>
      <c r="CO40" s="158"/>
      <c r="CP40" s="169"/>
      <c r="CQ40" s="284">
        <f aca="true" t="shared" si="69" ref="CQ40:CS41">AC40+AX40+BA40+BD40+BG40+BJ40+BM40</f>
        <v>0</v>
      </c>
      <c r="CR40" s="157">
        <f t="shared" si="69"/>
        <v>0</v>
      </c>
      <c r="CS40" s="161">
        <f t="shared" si="69"/>
        <v>0</v>
      </c>
    </row>
    <row r="41" spans="1:97" ht="15">
      <c r="A41" s="186" t="s">
        <v>352</v>
      </c>
      <c r="B41" s="168"/>
      <c r="C41" s="158"/>
      <c r="D41" s="169"/>
      <c r="E41" s="168"/>
      <c r="F41" s="158"/>
      <c r="G41" s="169"/>
      <c r="H41" s="168"/>
      <c r="I41" s="158"/>
      <c r="J41" s="169"/>
      <c r="K41" s="168"/>
      <c r="L41" s="158"/>
      <c r="M41" s="169"/>
      <c r="N41" s="168"/>
      <c r="O41" s="158"/>
      <c r="P41" s="169"/>
      <c r="Q41" s="185"/>
      <c r="R41" s="158"/>
      <c r="S41" s="160"/>
      <c r="T41" s="168"/>
      <c r="U41" s="158"/>
      <c r="V41" s="169"/>
      <c r="W41" s="168"/>
      <c r="X41" s="158"/>
      <c r="Y41" s="169"/>
      <c r="Z41" s="168"/>
      <c r="AA41" s="158"/>
      <c r="AB41" s="169"/>
      <c r="AC41" s="174">
        <f t="shared" si="7"/>
        <v>0</v>
      </c>
      <c r="AD41" s="156">
        <f t="shared" si="8"/>
        <v>0</v>
      </c>
      <c r="AE41" s="175">
        <f t="shared" si="9"/>
        <v>0</v>
      </c>
      <c r="AF41" s="168"/>
      <c r="AG41" s="158"/>
      <c r="AH41" s="169"/>
      <c r="AI41" s="168"/>
      <c r="AJ41" s="158"/>
      <c r="AK41" s="169"/>
      <c r="AL41" s="168"/>
      <c r="AM41" s="158"/>
      <c r="AN41" s="169"/>
      <c r="AO41" s="168"/>
      <c r="AP41" s="158"/>
      <c r="AQ41" s="160"/>
      <c r="AR41" s="158"/>
      <c r="AS41" s="158"/>
      <c r="AT41" s="158"/>
      <c r="AU41" s="185"/>
      <c r="AV41" s="158"/>
      <c r="AW41" s="169"/>
      <c r="AX41" s="174">
        <f>AF41+AI41+AL41+AO41+AU41+AR41</f>
        <v>0</v>
      </c>
      <c r="AY41" s="156">
        <f t="shared" si="58"/>
        <v>0</v>
      </c>
      <c r="AZ41" s="175">
        <f t="shared" si="59"/>
        <v>0</v>
      </c>
      <c r="BA41" s="168"/>
      <c r="BB41" s="158"/>
      <c r="BC41" s="169"/>
      <c r="BD41" s="168"/>
      <c r="BE41" s="158"/>
      <c r="BF41" s="169"/>
      <c r="BG41" s="168"/>
      <c r="BH41" s="158"/>
      <c r="BI41" s="169"/>
      <c r="BJ41" s="168"/>
      <c r="BK41" s="158"/>
      <c r="BL41" s="169"/>
      <c r="BM41" s="168"/>
      <c r="BN41" s="158"/>
      <c r="BO41" s="160"/>
      <c r="BP41" s="168"/>
      <c r="BQ41" s="158"/>
      <c r="BR41" s="169"/>
      <c r="BS41" s="168"/>
      <c r="BT41" s="158"/>
      <c r="BU41" s="160"/>
      <c r="BV41" s="168"/>
      <c r="BW41" s="158"/>
      <c r="BX41" s="169"/>
      <c r="BY41" s="168"/>
      <c r="BZ41" s="158"/>
      <c r="CA41" s="160"/>
      <c r="CB41" s="168"/>
      <c r="CC41" s="158"/>
      <c r="CD41" s="169"/>
      <c r="CE41" s="168"/>
      <c r="CF41" s="158"/>
      <c r="CG41" s="169"/>
      <c r="CH41" s="168">
        <f t="shared" si="68"/>
        <v>0</v>
      </c>
      <c r="CI41" s="168">
        <f t="shared" si="68"/>
        <v>0</v>
      </c>
      <c r="CJ41" s="316">
        <f t="shared" si="68"/>
        <v>0</v>
      </c>
      <c r="CK41" s="185"/>
      <c r="CL41" s="158"/>
      <c r="CM41" s="160"/>
      <c r="CN41" s="168"/>
      <c r="CO41" s="158"/>
      <c r="CP41" s="169"/>
      <c r="CQ41" s="284">
        <f t="shared" si="69"/>
        <v>0</v>
      </c>
      <c r="CR41" s="157">
        <f t="shared" si="69"/>
        <v>0</v>
      </c>
      <c r="CS41" s="161">
        <f t="shared" si="69"/>
        <v>0</v>
      </c>
    </row>
    <row r="42" spans="1:97" ht="15">
      <c r="A42" s="186" t="s">
        <v>354</v>
      </c>
      <c r="B42" s="168"/>
      <c r="C42" s="158"/>
      <c r="D42" s="169"/>
      <c r="E42" s="168"/>
      <c r="F42" s="158"/>
      <c r="G42" s="169"/>
      <c r="H42" s="168"/>
      <c r="I42" s="158"/>
      <c r="J42" s="169"/>
      <c r="K42" s="168"/>
      <c r="L42" s="158"/>
      <c r="M42" s="169"/>
      <c r="N42" s="168"/>
      <c r="O42" s="158"/>
      <c r="P42" s="169"/>
      <c r="Q42" s="185"/>
      <c r="R42" s="158"/>
      <c r="S42" s="160"/>
      <c r="T42" s="168"/>
      <c r="U42" s="158"/>
      <c r="V42" s="169"/>
      <c r="W42" s="168"/>
      <c r="X42" s="158"/>
      <c r="Y42" s="169"/>
      <c r="Z42" s="168"/>
      <c r="AA42" s="158"/>
      <c r="AB42" s="169"/>
      <c r="AC42" s="174">
        <f t="shared" si="7"/>
        <v>0</v>
      </c>
      <c r="AD42" s="156">
        <f t="shared" si="8"/>
        <v>0</v>
      </c>
      <c r="AE42" s="175">
        <f t="shared" si="9"/>
        <v>0</v>
      </c>
      <c r="AF42" s="168"/>
      <c r="AG42" s="158"/>
      <c r="AH42" s="169"/>
      <c r="AI42" s="168"/>
      <c r="AJ42" s="158"/>
      <c r="AK42" s="169"/>
      <c r="AL42" s="168"/>
      <c r="AM42" s="158"/>
      <c r="AN42" s="169"/>
      <c r="AO42" s="168"/>
      <c r="AP42" s="158"/>
      <c r="AQ42" s="160"/>
      <c r="AR42" s="158"/>
      <c r="AS42" s="158"/>
      <c r="AT42" s="158"/>
      <c r="AU42" s="185"/>
      <c r="AV42" s="158"/>
      <c r="AW42" s="169"/>
      <c r="AX42" s="174">
        <f>AF42+AI42+AL42+AO42+AU42+AR42</f>
        <v>0</v>
      </c>
      <c r="AY42" s="156">
        <f t="shared" si="58"/>
        <v>0</v>
      </c>
      <c r="AZ42" s="175">
        <f t="shared" si="59"/>
        <v>0</v>
      </c>
      <c r="BA42" s="168"/>
      <c r="BB42" s="158"/>
      <c r="BC42" s="169"/>
      <c r="BD42" s="168"/>
      <c r="BE42" s="158"/>
      <c r="BF42" s="169"/>
      <c r="BG42" s="168"/>
      <c r="BH42" s="158"/>
      <c r="BI42" s="169"/>
      <c r="BJ42" s="168"/>
      <c r="BK42" s="158"/>
      <c r="BL42" s="169"/>
      <c r="BM42" s="168"/>
      <c r="BN42" s="158"/>
      <c r="BO42" s="160"/>
      <c r="BP42" s="168"/>
      <c r="BQ42" s="158"/>
      <c r="BR42" s="169"/>
      <c r="BS42" s="168"/>
      <c r="BT42" s="158"/>
      <c r="BU42" s="160"/>
      <c r="BV42" s="168"/>
      <c r="BW42" s="158"/>
      <c r="BX42" s="169"/>
      <c r="BY42" s="168"/>
      <c r="BZ42" s="158"/>
      <c r="CA42" s="160"/>
      <c r="CB42" s="168"/>
      <c r="CC42" s="158"/>
      <c r="CD42" s="169"/>
      <c r="CE42" s="168"/>
      <c r="CF42" s="158"/>
      <c r="CG42" s="169"/>
      <c r="CH42" s="168">
        <f t="shared" si="68"/>
        <v>0</v>
      </c>
      <c r="CI42" s="168">
        <f t="shared" si="68"/>
        <v>0</v>
      </c>
      <c r="CJ42" s="316">
        <f t="shared" si="68"/>
        <v>0</v>
      </c>
      <c r="CK42" s="185"/>
      <c r="CL42" s="158"/>
      <c r="CM42" s="160"/>
      <c r="CN42" s="168"/>
      <c r="CO42" s="158"/>
      <c r="CP42" s="169"/>
      <c r="CQ42" s="284">
        <f>AC42+AX42+BA42+BD42+BG42+BJ42+BM42+CK42+CN42+CH42</f>
        <v>0</v>
      </c>
      <c r="CR42" s="284">
        <f>AD42+AY42+BB42+BE42+BH42+BK42+BN42+CL42+CO42</f>
        <v>0</v>
      </c>
      <c r="CS42" s="284">
        <f>AE42+AZ42+BC42+BF42+BI42+BL42+BO42+CM42</f>
        <v>0</v>
      </c>
    </row>
    <row r="43" spans="1:97" ht="15">
      <c r="A43" s="197" t="s">
        <v>356</v>
      </c>
      <c r="B43" s="168"/>
      <c r="C43" s="158"/>
      <c r="D43" s="169"/>
      <c r="E43" s="168"/>
      <c r="F43" s="158"/>
      <c r="G43" s="169"/>
      <c r="H43" s="168"/>
      <c r="I43" s="158"/>
      <c r="J43" s="169"/>
      <c r="K43" s="168"/>
      <c r="L43" s="158"/>
      <c r="M43" s="169"/>
      <c r="N43" s="198">
        <v>1.7</v>
      </c>
      <c r="O43" s="158"/>
      <c r="P43" s="169"/>
      <c r="Q43" s="185"/>
      <c r="R43" s="158"/>
      <c r="S43" s="160"/>
      <c r="T43" s="168"/>
      <c r="U43" s="158"/>
      <c r="V43" s="169"/>
      <c r="W43" s="168"/>
      <c r="X43" s="158"/>
      <c r="Y43" s="169"/>
      <c r="Z43" s="168"/>
      <c r="AA43" s="158"/>
      <c r="AB43" s="169"/>
      <c r="AC43" s="174">
        <f t="shared" si="7"/>
        <v>1.7</v>
      </c>
      <c r="AD43" s="156">
        <f t="shared" si="8"/>
        <v>0</v>
      </c>
      <c r="AE43" s="175">
        <f t="shared" si="9"/>
        <v>0</v>
      </c>
      <c r="AF43" s="168"/>
      <c r="AG43" s="158"/>
      <c r="AH43" s="169"/>
      <c r="AI43" s="168"/>
      <c r="AJ43" s="158"/>
      <c r="AK43" s="169"/>
      <c r="AL43" s="168"/>
      <c r="AM43" s="158"/>
      <c r="AN43" s="169"/>
      <c r="AO43" s="168">
        <v>40.16</v>
      </c>
      <c r="AP43" s="158"/>
      <c r="AQ43" s="160"/>
      <c r="AR43" s="158">
        <v>34.92</v>
      </c>
      <c r="AS43" s="158"/>
      <c r="AT43" s="158">
        <v>0</v>
      </c>
      <c r="AU43" s="185"/>
      <c r="AV43" s="158"/>
      <c r="AW43" s="169">
        <v>0</v>
      </c>
      <c r="AX43" s="174">
        <f>AF43+AI43+AL43+AO43+AU43+AR43</f>
        <v>75.08</v>
      </c>
      <c r="AY43" s="156">
        <f t="shared" si="58"/>
        <v>0</v>
      </c>
      <c r="AZ43" s="175">
        <f t="shared" si="59"/>
        <v>0</v>
      </c>
      <c r="BA43" s="168"/>
      <c r="BB43" s="158"/>
      <c r="BC43" s="169"/>
      <c r="BD43" s="168"/>
      <c r="BE43" s="158"/>
      <c r="BF43" s="169"/>
      <c r="BG43" s="168"/>
      <c r="BH43" s="158"/>
      <c r="BI43" s="169"/>
      <c r="BJ43" s="168"/>
      <c r="BK43" s="158"/>
      <c r="BL43" s="169"/>
      <c r="BM43" s="168"/>
      <c r="BN43" s="158"/>
      <c r="BO43" s="160"/>
      <c r="BP43" s="168"/>
      <c r="BQ43" s="158"/>
      <c r="BR43" s="169"/>
      <c r="BS43" s="168"/>
      <c r="BT43" s="158"/>
      <c r="BU43" s="160"/>
      <c r="BV43" s="168"/>
      <c r="BW43" s="158"/>
      <c r="BX43" s="169"/>
      <c r="BY43" s="168"/>
      <c r="BZ43" s="158"/>
      <c r="CA43" s="160"/>
      <c r="CB43" s="168"/>
      <c r="CC43" s="158"/>
      <c r="CD43" s="169"/>
      <c r="CE43" s="168"/>
      <c r="CF43" s="158"/>
      <c r="CG43" s="169"/>
      <c r="CH43" s="198">
        <f t="shared" si="68"/>
        <v>0</v>
      </c>
      <c r="CI43" s="198">
        <f t="shared" si="68"/>
        <v>0</v>
      </c>
      <c r="CJ43" s="317">
        <f t="shared" si="68"/>
        <v>0</v>
      </c>
      <c r="CK43" s="185"/>
      <c r="CL43" s="158"/>
      <c r="CM43" s="160"/>
      <c r="CN43" s="168"/>
      <c r="CO43" s="158"/>
      <c r="CP43" s="169"/>
      <c r="CQ43" s="284">
        <f>AC43+AX43+BA43+BD43+BG43+BJ43+BM43+CK43+CN43+CH43</f>
        <v>76.78</v>
      </c>
      <c r="CR43" s="157">
        <f>AD43+AY43+BB43+BE43+BH43+BK43+BN43</f>
        <v>0</v>
      </c>
      <c r="CS43" s="161">
        <f>AE43+AZ43+BC43+BF43+BI43+BL43+BO43</f>
        <v>0</v>
      </c>
    </row>
    <row r="44" spans="1:97" ht="14.25">
      <c r="A44" s="197" t="s">
        <v>230</v>
      </c>
      <c r="B44" s="187">
        <f>B45+B56+B57+B58</f>
        <v>657822.68</v>
      </c>
      <c r="C44" s="188">
        <f aca="true" t="shared" si="70" ref="C44:P44">C45+C56+C57+C58</f>
        <v>0</v>
      </c>
      <c r="D44" s="189">
        <f t="shared" si="70"/>
        <v>0</v>
      </c>
      <c r="E44" s="187">
        <f t="shared" si="70"/>
        <v>0</v>
      </c>
      <c r="F44" s="188">
        <f t="shared" si="70"/>
        <v>0</v>
      </c>
      <c r="G44" s="189">
        <f t="shared" si="70"/>
        <v>0</v>
      </c>
      <c r="H44" s="187">
        <f t="shared" si="70"/>
        <v>22374.85</v>
      </c>
      <c r="I44" s="188">
        <f t="shared" si="70"/>
        <v>0</v>
      </c>
      <c r="J44" s="189">
        <f t="shared" si="70"/>
        <v>0</v>
      </c>
      <c r="K44" s="187">
        <f t="shared" si="70"/>
        <v>23887</v>
      </c>
      <c r="L44" s="188">
        <f t="shared" si="70"/>
        <v>0</v>
      </c>
      <c r="M44" s="189">
        <f t="shared" si="70"/>
        <v>0</v>
      </c>
      <c r="N44" s="187">
        <f t="shared" si="70"/>
        <v>23430.24</v>
      </c>
      <c r="O44" s="188">
        <f t="shared" si="70"/>
        <v>0</v>
      </c>
      <c r="P44" s="189">
        <f t="shared" si="70"/>
        <v>0</v>
      </c>
      <c r="Q44" s="190">
        <f aca="true" t="shared" si="71" ref="Q44:V44">Q45+Q56+Q57+Q58</f>
        <v>0</v>
      </c>
      <c r="R44" s="188">
        <f t="shared" si="71"/>
        <v>0</v>
      </c>
      <c r="S44" s="191">
        <f t="shared" si="71"/>
        <v>0</v>
      </c>
      <c r="T44" s="187">
        <f t="shared" si="71"/>
        <v>0</v>
      </c>
      <c r="U44" s="188">
        <f t="shared" si="71"/>
        <v>0</v>
      </c>
      <c r="V44" s="189">
        <f t="shared" si="71"/>
        <v>0</v>
      </c>
      <c r="W44" s="187">
        <f aca="true" t="shared" si="72" ref="W44:AB44">W45+W56+W57+W58</f>
        <v>0</v>
      </c>
      <c r="X44" s="188">
        <f t="shared" si="72"/>
        <v>0</v>
      </c>
      <c r="Y44" s="189">
        <f t="shared" si="72"/>
        <v>0</v>
      </c>
      <c r="Z44" s="187">
        <f t="shared" si="72"/>
        <v>0</v>
      </c>
      <c r="AA44" s="188">
        <f t="shared" si="72"/>
        <v>0</v>
      </c>
      <c r="AB44" s="189">
        <f t="shared" si="72"/>
        <v>0</v>
      </c>
      <c r="AC44" s="192">
        <f t="shared" si="7"/>
        <v>727514.77</v>
      </c>
      <c r="AD44" s="193">
        <f t="shared" si="8"/>
        <v>0</v>
      </c>
      <c r="AE44" s="194">
        <f t="shared" si="9"/>
        <v>0</v>
      </c>
      <c r="AF44" s="187">
        <f aca="true" t="shared" si="73" ref="AF44:AW44">AF45+AF56+AF57+AF58</f>
        <v>31710.5</v>
      </c>
      <c r="AG44" s="188">
        <f t="shared" si="73"/>
        <v>0</v>
      </c>
      <c r="AH44" s="189">
        <f t="shared" si="73"/>
        <v>0</v>
      </c>
      <c r="AI44" s="187">
        <f aca="true" t="shared" si="74" ref="AI44:AN44">AI45+AI56+AI57+AI58</f>
        <v>0</v>
      </c>
      <c r="AJ44" s="188">
        <f t="shared" si="74"/>
        <v>0</v>
      </c>
      <c r="AK44" s="189">
        <f t="shared" si="74"/>
        <v>0</v>
      </c>
      <c r="AL44" s="187">
        <f t="shared" si="74"/>
        <v>0</v>
      </c>
      <c r="AM44" s="188">
        <f t="shared" si="74"/>
        <v>0</v>
      </c>
      <c r="AN44" s="189">
        <f t="shared" si="74"/>
        <v>0</v>
      </c>
      <c r="AO44" s="187">
        <f t="shared" si="73"/>
        <v>10799.42</v>
      </c>
      <c r="AP44" s="188">
        <f t="shared" si="73"/>
        <v>0</v>
      </c>
      <c r="AQ44" s="191">
        <f t="shared" si="73"/>
        <v>0</v>
      </c>
      <c r="AR44" s="190">
        <f t="shared" si="73"/>
        <v>0</v>
      </c>
      <c r="AS44" s="190">
        <f t="shared" si="73"/>
        <v>0</v>
      </c>
      <c r="AT44" s="190">
        <f t="shared" si="73"/>
        <v>0</v>
      </c>
      <c r="AU44" s="190">
        <f t="shared" si="73"/>
        <v>0</v>
      </c>
      <c r="AV44" s="188">
        <f t="shared" si="73"/>
        <v>0</v>
      </c>
      <c r="AW44" s="189">
        <f t="shared" si="73"/>
        <v>0</v>
      </c>
      <c r="AX44" s="192">
        <f t="shared" si="57"/>
        <v>42509.92</v>
      </c>
      <c r="AY44" s="193">
        <f t="shared" si="58"/>
        <v>0</v>
      </c>
      <c r="AZ44" s="194">
        <f t="shared" si="59"/>
        <v>0</v>
      </c>
      <c r="BA44" s="187">
        <f>BA45+BA58</f>
        <v>0</v>
      </c>
      <c r="BB44" s="187">
        <f aca="true" t="shared" si="75" ref="BB44:CS44">BB45+BB58</f>
        <v>0</v>
      </c>
      <c r="BC44" s="187">
        <f t="shared" si="75"/>
        <v>0</v>
      </c>
      <c r="BD44" s="187">
        <f t="shared" si="75"/>
        <v>2163.15</v>
      </c>
      <c r="BE44" s="187">
        <f t="shared" si="75"/>
        <v>0</v>
      </c>
      <c r="BF44" s="187">
        <f t="shared" si="75"/>
        <v>0</v>
      </c>
      <c r="BG44" s="187">
        <f t="shared" si="75"/>
        <v>62028.9</v>
      </c>
      <c r="BH44" s="187">
        <f t="shared" si="75"/>
        <v>0</v>
      </c>
      <c r="BI44" s="187">
        <f t="shared" si="75"/>
        <v>0</v>
      </c>
      <c r="BJ44" s="187">
        <f t="shared" si="75"/>
        <v>0</v>
      </c>
      <c r="BK44" s="187">
        <f t="shared" si="75"/>
        <v>0</v>
      </c>
      <c r="BL44" s="187">
        <f t="shared" si="75"/>
        <v>0</v>
      </c>
      <c r="BM44" s="187">
        <f t="shared" si="75"/>
        <v>1300.53</v>
      </c>
      <c r="BN44" s="187">
        <f t="shared" si="75"/>
        <v>0</v>
      </c>
      <c r="BO44" s="307">
        <f t="shared" si="75"/>
        <v>0</v>
      </c>
      <c r="BP44" s="307">
        <f aca="true" t="shared" si="76" ref="BP44:CJ44">BP45+BP58</f>
        <v>0</v>
      </c>
      <c r="BQ44" s="307">
        <f t="shared" si="76"/>
        <v>0</v>
      </c>
      <c r="BR44" s="300">
        <f t="shared" si="76"/>
        <v>0</v>
      </c>
      <c r="BS44" s="307">
        <f t="shared" si="76"/>
        <v>71450.27</v>
      </c>
      <c r="BT44" s="307">
        <f t="shared" si="76"/>
        <v>0</v>
      </c>
      <c r="BU44" s="307">
        <f t="shared" si="76"/>
        <v>0</v>
      </c>
      <c r="BV44" s="307">
        <f t="shared" si="76"/>
        <v>0</v>
      </c>
      <c r="BW44" s="307">
        <f t="shared" si="76"/>
        <v>0</v>
      </c>
      <c r="BX44" s="300">
        <f t="shared" si="76"/>
        <v>0</v>
      </c>
      <c r="BY44" s="307">
        <f t="shared" si="76"/>
        <v>20403.9</v>
      </c>
      <c r="BZ44" s="307">
        <f t="shared" si="76"/>
        <v>0</v>
      </c>
      <c r="CA44" s="307">
        <f t="shared" si="76"/>
        <v>0</v>
      </c>
      <c r="CB44" s="307">
        <f t="shared" si="76"/>
        <v>0</v>
      </c>
      <c r="CC44" s="307">
        <f t="shared" si="76"/>
        <v>0</v>
      </c>
      <c r="CD44" s="300">
        <f t="shared" si="76"/>
        <v>0</v>
      </c>
      <c r="CE44" s="307">
        <f t="shared" si="76"/>
        <v>0</v>
      </c>
      <c r="CF44" s="307">
        <f t="shared" si="76"/>
        <v>0</v>
      </c>
      <c r="CG44" s="300">
        <f t="shared" si="76"/>
        <v>0</v>
      </c>
      <c r="CH44" s="307">
        <f t="shared" si="76"/>
        <v>91854.17000000001</v>
      </c>
      <c r="CI44" s="307">
        <f t="shared" si="76"/>
        <v>0</v>
      </c>
      <c r="CJ44" s="300">
        <f t="shared" si="76"/>
        <v>0</v>
      </c>
      <c r="CK44" s="190">
        <f t="shared" si="75"/>
        <v>0</v>
      </c>
      <c r="CL44" s="187">
        <f t="shared" si="75"/>
        <v>0</v>
      </c>
      <c r="CM44" s="187">
        <f t="shared" si="75"/>
        <v>0</v>
      </c>
      <c r="CN44" s="187">
        <f t="shared" si="75"/>
        <v>0</v>
      </c>
      <c r="CO44" s="187">
        <f t="shared" si="75"/>
        <v>0</v>
      </c>
      <c r="CP44" s="187">
        <f t="shared" si="75"/>
        <v>0</v>
      </c>
      <c r="CQ44" s="187">
        <f t="shared" si="75"/>
        <v>927371.4400000002</v>
      </c>
      <c r="CR44" s="187">
        <f t="shared" si="75"/>
        <v>0</v>
      </c>
      <c r="CS44" s="187">
        <f t="shared" si="75"/>
        <v>0</v>
      </c>
    </row>
    <row r="45" spans="1:97" ht="14.25">
      <c r="A45" s="197" t="s">
        <v>357</v>
      </c>
      <c r="B45" s="187">
        <f>B46+B47+B51</f>
        <v>657822.68</v>
      </c>
      <c r="C45" s="188">
        <f aca="true" t="shared" si="77" ref="C45:P45">C46+C47+C51</f>
        <v>0</v>
      </c>
      <c r="D45" s="189">
        <f t="shared" si="77"/>
        <v>0</v>
      </c>
      <c r="E45" s="187">
        <f t="shared" si="77"/>
        <v>0</v>
      </c>
      <c r="F45" s="188">
        <f>F46+F47+F48</f>
        <v>0</v>
      </c>
      <c r="G45" s="189">
        <f t="shared" si="77"/>
        <v>0</v>
      </c>
      <c r="H45" s="187">
        <f t="shared" si="77"/>
        <v>22374.85</v>
      </c>
      <c r="I45" s="188">
        <f t="shared" si="77"/>
        <v>0</v>
      </c>
      <c r="J45" s="189">
        <f t="shared" si="77"/>
        <v>0</v>
      </c>
      <c r="K45" s="187">
        <f t="shared" si="77"/>
        <v>23887</v>
      </c>
      <c r="L45" s="188">
        <f t="shared" si="77"/>
        <v>0</v>
      </c>
      <c r="M45" s="189">
        <f t="shared" si="77"/>
        <v>0</v>
      </c>
      <c r="N45" s="187">
        <f t="shared" si="77"/>
        <v>23430.24</v>
      </c>
      <c r="O45" s="188">
        <f t="shared" si="77"/>
        <v>0</v>
      </c>
      <c r="P45" s="189">
        <f t="shared" si="77"/>
        <v>0</v>
      </c>
      <c r="Q45" s="190">
        <f aca="true" t="shared" si="78" ref="Q45:V45">Q46+Q47+Q51</f>
        <v>0</v>
      </c>
      <c r="R45" s="188">
        <f t="shared" si="78"/>
        <v>0</v>
      </c>
      <c r="S45" s="191">
        <f t="shared" si="78"/>
        <v>0</v>
      </c>
      <c r="T45" s="187">
        <f t="shared" si="78"/>
        <v>0</v>
      </c>
      <c r="U45" s="188">
        <f t="shared" si="78"/>
        <v>0</v>
      </c>
      <c r="V45" s="189">
        <f t="shared" si="78"/>
        <v>0</v>
      </c>
      <c r="W45" s="187">
        <f aca="true" t="shared" si="79" ref="W45:AB45">W46+W47+W51</f>
        <v>0</v>
      </c>
      <c r="X45" s="188">
        <f t="shared" si="79"/>
        <v>0</v>
      </c>
      <c r="Y45" s="189">
        <f t="shared" si="79"/>
        <v>0</v>
      </c>
      <c r="Z45" s="187">
        <f t="shared" si="79"/>
        <v>0</v>
      </c>
      <c r="AA45" s="188">
        <f t="shared" si="79"/>
        <v>0</v>
      </c>
      <c r="AB45" s="189">
        <f t="shared" si="79"/>
        <v>0</v>
      </c>
      <c r="AC45" s="192">
        <f t="shared" si="7"/>
        <v>727514.77</v>
      </c>
      <c r="AD45" s="193">
        <f t="shared" si="8"/>
        <v>0</v>
      </c>
      <c r="AE45" s="194">
        <f t="shared" si="9"/>
        <v>0</v>
      </c>
      <c r="AF45" s="187">
        <f>AF46+AF47+AF51</f>
        <v>31710.5</v>
      </c>
      <c r="AG45" s="188">
        <f aca="true" t="shared" si="80" ref="AG45:AW45">AG46+AG47+AG51</f>
        <v>0</v>
      </c>
      <c r="AH45" s="189">
        <f t="shared" si="80"/>
        <v>0</v>
      </c>
      <c r="AI45" s="187">
        <f aca="true" t="shared" si="81" ref="AI45:AN45">AI46+AI47+AI51</f>
        <v>0</v>
      </c>
      <c r="AJ45" s="188">
        <f t="shared" si="81"/>
        <v>0</v>
      </c>
      <c r="AK45" s="189">
        <f t="shared" si="81"/>
        <v>0</v>
      </c>
      <c r="AL45" s="187">
        <f t="shared" si="81"/>
        <v>0</v>
      </c>
      <c r="AM45" s="188">
        <f t="shared" si="81"/>
        <v>0</v>
      </c>
      <c r="AN45" s="189">
        <f t="shared" si="81"/>
        <v>0</v>
      </c>
      <c r="AO45" s="187">
        <f t="shared" si="80"/>
        <v>10799.42</v>
      </c>
      <c r="AP45" s="188">
        <f t="shared" si="80"/>
        <v>0</v>
      </c>
      <c r="AQ45" s="191">
        <f t="shared" si="80"/>
        <v>0</v>
      </c>
      <c r="AR45" s="190">
        <f t="shared" si="80"/>
        <v>0</v>
      </c>
      <c r="AS45" s="190">
        <f t="shared" si="80"/>
        <v>0</v>
      </c>
      <c r="AT45" s="190">
        <f t="shared" si="80"/>
        <v>0</v>
      </c>
      <c r="AU45" s="190">
        <f t="shared" si="80"/>
        <v>0</v>
      </c>
      <c r="AV45" s="188">
        <f t="shared" si="80"/>
        <v>0</v>
      </c>
      <c r="AW45" s="189">
        <f t="shared" si="80"/>
        <v>0</v>
      </c>
      <c r="AX45" s="192">
        <f t="shared" si="57"/>
        <v>42509.92</v>
      </c>
      <c r="AY45" s="193">
        <f t="shared" si="58"/>
        <v>0</v>
      </c>
      <c r="AZ45" s="194">
        <f t="shared" si="59"/>
        <v>0</v>
      </c>
      <c r="BA45" s="187">
        <f aca="true" t="shared" si="82" ref="BA45:BL45">BA46+BA47+BA51</f>
        <v>0</v>
      </c>
      <c r="BB45" s="188">
        <f t="shared" si="82"/>
        <v>0</v>
      </c>
      <c r="BC45" s="189">
        <f t="shared" si="82"/>
        <v>0</v>
      </c>
      <c r="BD45" s="187">
        <f t="shared" si="82"/>
        <v>2163.15</v>
      </c>
      <c r="BE45" s="188">
        <f t="shared" si="82"/>
        <v>0</v>
      </c>
      <c r="BF45" s="189">
        <f t="shared" si="82"/>
        <v>0</v>
      </c>
      <c r="BG45" s="187">
        <f>BG46+BG47+BG51</f>
        <v>62028.9</v>
      </c>
      <c r="BH45" s="188">
        <f>BH46+BH47+BH51</f>
        <v>0</v>
      </c>
      <c r="BI45" s="189">
        <f>BI46+BI47+BI51</f>
        <v>0</v>
      </c>
      <c r="BJ45" s="187">
        <f t="shared" si="82"/>
        <v>0</v>
      </c>
      <c r="BK45" s="188">
        <f t="shared" si="82"/>
        <v>0</v>
      </c>
      <c r="BL45" s="189">
        <f t="shared" si="82"/>
        <v>0</v>
      </c>
      <c r="BM45" s="187">
        <f>BM46+BM47+BM51</f>
        <v>1300.53</v>
      </c>
      <c r="BN45" s="188">
        <f>BN46+BN47+BN51</f>
        <v>0</v>
      </c>
      <c r="BO45" s="191">
        <f>BO46+BO47+BO51</f>
        <v>0</v>
      </c>
      <c r="BP45" s="307">
        <f aca="true" t="shared" si="83" ref="BP45:CJ45">BP46+BP47+BP51</f>
        <v>0</v>
      </c>
      <c r="BQ45" s="191">
        <f t="shared" si="83"/>
        <v>0</v>
      </c>
      <c r="BR45" s="189">
        <f t="shared" si="83"/>
        <v>0</v>
      </c>
      <c r="BS45" s="307">
        <f t="shared" si="83"/>
        <v>71450.27</v>
      </c>
      <c r="BT45" s="191">
        <f t="shared" si="83"/>
        <v>0</v>
      </c>
      <c r="BU45" s="191">
        <f t="shared" si="83"/>
        <v>0</v>
      </c>
      <c r="BV45" s="307">
        <f t="shared" si="83"/>
        <v>0</v>
      </c>
      <c r="BW45" s="191">
        <f t="shared" si="83"/>
        <v>0</v>
      </c>
      <c r="BX45" s="189">
        <f t="shared" si="83"/>
        <v>0</v>
      </c>
      <c r="BY45" s="307">
        <f t="shared" si="83"/>
        <v>20403.9</v>
      </c>
      <c r="BZ45" s="191">
        <f t="shared" si="83"/>
        <v>0</v>
      </c>
      <c r="CA45" s="191">
        <f t="shared" si="83"/>
        <v>0</v>
      </c>
      <c r="CB45" s="307">
        <f t="shared" si="83"/>
        <v>0</v>
      </c>
      <c r="CC45" s="191">
        <f t="shared" si="83"/>
        <v>0</v>
      </c>
      <c r="CD45" s="189">
        <f t="shared" si="83"/>
        <v>0</v>
      </c>
      <c r="CE45" s="307">
        <f t="shared" si="83"/>
        <v>0</v>
      </c>
      <c r="CF45" s="191">
        <f t="shared" si="83"/>
        <v>0</v>
      </c>
      <c r="CG45" s="189">
        <f t="shared" si="83"/>
        <v>0</v>
      </c>
      <c r="CH45" s="307">
        <f t="shared" si="83"/>
        <v>91854.17000000001</v>
      </c>
      <c r="CI45" s="191">
        <f t="shared" si="83"/>
        <v>0</v>
      </c>
      <c r="CJ45" s="189">
        <f t="shared" si="83"/>
        <v>0</v>
      </c>
      <c r="CK45" s="190">
        <f aca="true" t="shared" si="84" ref="CK45:CQ45">CK46+CK47+CK51</f>
        <v>0</v>
      </c>
      <c r="CL45" s="188">
        <f t="shared" si="84"/>
        <v>0</v>
      </c>
      <c r="CM45" s="191">
        <f t="shared" si="84"/>
        <v>0</v>
      </c>
      <c r="CN45" s="187">
        <f t="shared" si="84"/>
        <v>0</v>
      </c>
      <c r="CO45" s="187">
        <f t="shared" si="84"/>
        <v>0</v>
      </c>
      <c r="CP45" s="300">
        <f t="shared" si="84"/>
        <v>0</v>
      </c>
      <c r="CQ45" s="283">
        <f t="shared" si="84"/>
        <v>927371.4400000002</v>
      </c>
      <c r="CR45" s="283">
        <f>CR46</f>
        <v>0</v>
      </c>
      <c r="CS45" s="196">
        <f>AE45+AZ45+BC45+BF45+BI45+BL45+BO45</f>
        <v>0</v>
      </c>
    </row>
    <row r="46" spans="1:97" ht="15">
      <c r="A46" s="186" t="s">
        <v>358</v>
      </c>
      <c r="B46" s="168">
        <v>657822.68</v>
      </c>
      <c r="C46" s="158"/>
      <c r="D46" s="169"/>
      <c r="E46" s="168"/>
      <c r="F46" s="158"/>
      <c r="G46" s="169"/>
      <c r="H46" s="168">
        <v>22374.85</v>
      </c>
      <c r="I46" s="158"/>
      <c r="J46" s="169"/>
      <c r="K46" s="168">
        <v>23887</v>
      </c>
      <c r="L46" s="158"/>
      <c r="M46" s="169"/>
      <c r="N46" s="168">
        <v>23430.24</v>
      </c>
      <c r="O46" s="158"/>
      <c r="P46" s="169"/>
      <c r="Q46" s="185"/>
      <c r="R46" s="158"/>
      <c r="S46" s="160"/>
      <c r="T46" s="168"/>
      <c r="U46" s="158"/>
      <c r="V46" s="169"/>
      <c r="W46" s="168"/>
      <c r="X46" s="158"/>
      <c r="Y46" s="169"/>
      <c r="Z46" s="168"/>
      <c r="AA46" s="158"/>
      <c r="AB46" s="169"/>
      <c r="AC46" s="174">
        <f t="shared" si="7"/>
        <v>727514.77</v>
      </c>
      <c r="AD46" s="156">
        <f t="shared" si="8"/>
        <v>0</v>
      </c>
      <c r="AE46" s="175">
        <f t="shared" si="9"/>
        <v>0</v>
      </c>
      <c r="AF46" s="168">
        <v>31710.5</v>
      </c>
      <c r="AG46" s="158"/>
      <c r="AH46" s="169"/>
      <c r="AI46" s="168"/>
      <c r="AJ46" s="158"/>
      <c r="AK46" s="169"/>
      <c r="AL46" s="168"/>
      <c r="AM46" s="158"/>
      <c r="AN46" s="169"/>
      <c r="AO46" s="168">
        <v>10799.42</v>
      </c>
      <c r="AP46" s="158"/>
      <c r="AQ46" s="160"/>
      <c r="AR46" s="158"/>
      <c r="AS46" s="158"/>
      <c r="AT46" s="158"/>
      <c r="AU46" s="185"/>
      <c r="AV46" s="158"/>
      <c r="AW46" s="169"/>
      <c r="AX46" s="174">
        <f aca="true" t="shared" si="85" ref="AX46:AZ50">AF46+AI46+AL46+AO46+AU46+AR46</f>
        <v>42509.92</v>
      </c>
      <c r="AY46" s="174">
        <f t="shared" si="85"/>
        <v>0</v>
      </c>
      <c r="AZ46" s="174">
        <f t="shared" si="85"/>
        <v>0</v>
      </c>
      <c r="BA46" s="168"/>
      <c r="BB46" s="158"/>
      <c r="BC46" s="169"/>
      <c r="BD46" s="168">
        <v>2163.15</v>
      </c>
      <c r="BE46" s="158"/>
      <c r="BF46" s="169"/>
      <c r="BG46" s="168">
        <v>62028.9</v>
      </c>
      <c r="BH46" s="158"/>
      <c r="BI46" s="169"/>
      <c r="BJ46" s="168"/>
      <c r="BK46" s="158"/>
      <c r="BL46" s="169"/>
      <c r="BM46" s="168">
        <v>1300.53</v>
      </c>
      <c r="BN46" s="158"/>
      <c r="BO46" s="160"/>
      <c r="BP46" s="168"/>
      <c r="BQ46" s="158"/>
      <c r="BR46" s="169"/>
      <c r="BS46" s="168">
        <v>71450.27</v>
      </c>
      <c r="BT46" s="158"/>
      <c r="BU46" s="160"/>
      <c r="BV46" s="168"/>
      <c r="BW46" s="158"/>
      <c r="BX46" s="169"/>
      <c r="BY46" s="168">
        <v>20403.9</v>
      </c>
      <c r="BZ46" s="158"/>
      <c r="CA46" s="160"/>
      <c r="CB46" s="168"/>
      <c r="CC46" s="158"/>
      <c r="CD46" s="169"/>
      <c r="CE46" s="168"/>
      <c r="CF46" s="158"/>
      <c r="CG46" s="169"/>
      <c r="CH46" s="168">
        <f aca="true" t="shared" si="86" ref="CH46:CJ49">BP46+BS46+BV46+BY46+CB46+CE46</f>
        <v>91854.17000000001</v>
      </c>
      <c r="CI46" s="168">
        <f t="shared" si="86"/>
        <v>0</v>
      </c>
      <c r="CJ46" s="316">
        <f t="shared" si="86"/>
        <v>0</v>
      </c>
      <c r="CK46" s="185"/>
      <c r="CL46" s="158"/>
      <c r="CM46" s="160"/>
      <c r="CN46" s="168"/>
      <c r="CO46" s="158"/>
      <c r="CP46" s="169"/>
      <c r="CQ46" s="284">
        <f>AC46+AX46+BA46+BD46+BG46+BJ46+BM46+CK46+CN46+CH46</f>
        <v>927371.4400000002</v>
      </c>
      <c r="CR46" s="284">
        <f>AD46+AY46+BB46+BE46+BH46+BK46+BN46+CL46+CO46</f>
        <v>0</v>
      </c>
      <c r="CS46" s="284">
        <f>AE46+AZ46+BC46+BF46+BI46+BL46+BO46+CM46</f>
        <v>0</v>
      </c>
    </row>
    <row r="47" spans="1:97" ht="15">
      <c r="A47" s="186" t="s">
        <v>359</v>
      </c>
      <c r="B47" s="166"/>
      <c r="C47" s="155"/>
      <c r="D47" s="167"/>
      <c r="E47" s="166"/>
      <c r="F47" s="155"/>
      <c r="G47" s="167"/>
      <c r="H47" s="166"/>
      <c r="I47" s="155"/>
      <c r="J47" s="167"/>
      <c r="K47" s="166"/>
      <c r="L47" s="155"/>
      <c r="M47" s="167"/>
      <c r="N47" s="166"/>
      <c r="O47" s="155"/>
      <c r="P47" s="167"/>
      <c r="Q47" s="184"/>
      <c r="R47" s="155"/>
      <c r="S47" s="159"/>
      <c r="T47" s="166"/>
      <c r="U47" s="155"/>
      <c r="V47" s="167">
        <f>V48+V49+V50</f>
        <v>0</v>
      </c>
      <c r="W47" s="166">
        <f aca="true" t="shared" si="87" ref="W47:AB47">W48+W49+W50</f>
        <v>0</v>
      </c>
      <c r="X47" s="155">
        <f t="shared" si="87"/>
        <v>0</v>
      </c>
      <c r="Y47" s="167">
        <f t="shared" si="87"/>
        <v>0</v>
      </c>
      <c r="Z47" s="166">
        <f t="shared" si="87"/>
        <v>0</v>
      </c>
      <c r="AA47" s="155">
        <f t="shared" si="87"/>
        <v>0</v>
      </c>
      <c r="AB47" s="167">
        <f t="shared" si="87"/>
        <v>0</v>
      </c>
      <c r="AC47" s="174">
        <f t="shared" si="7"/>
        <v>0</v>
      </c>
      <c r="AD47" s="156">
        <f t="shared" si="8"/>
        <v>0</v>
      </c>
      <c r="AE47" s="175">
        <f t="shared" si="9"/>
        <v>0</v>
      </c>
      <c r="AF47" s="166"/>
      <c r="AG47" s="155"/>
      <c r="AH47" s="167"/>
      <c r="AI47" s="166"/>
      <c r="AJ47" s="155"/>
      <c r="AK47" s="167"/>
      <c r="AL47" s="166"/>
      <c r="AM47" s="155"/>
      <c r="AN47" s="167"/>
      <c r="AO47" s="166"/>
      <c r="AP47" s="155"/>
      <c r="AQ47" s="159"/>
      <c r="AR47" s="155"/>
      <c r="AS47" s="155"/>
      <c r="AT47" s="155"/>
      <c r="AU47" s="184"/>
      <c r="AV47" s="155"/>
      <c r="AW47" s="167"/>
      <c r="AX47" s="174">
        <f t="shared" si="85"/>
        <v>0</v>
      </c>
      <c r="AY47" s="174">
        <f t="shared" si="85"/>
        <v>0</v>
      </c>
      <c r="AZ47" s="174">
        <f t="shared" si="85"/>
        <v>0</v>
      </c>
      <c r="BA47" s="166"/>
      <c r="BB47" s="155"/>
      <c r="BC47" s="167"/>
      <c r="BD47" s="166"/>
      <c r="BE47" s="155"/>
      <c r="BF47" s="167"/>
      <c r="BG47" s="166"/>
      <c r="BH47" s="155"/>
      <c r="BI47" s="167"/>
      <c r="BJ47" s="166"/>
      <c r="BK47" s="155"/>
      <c r="BL47" s="167"/>
      <c r="BM47" s="166"/>
      <c r="BN47" s="155"/>
      <c r="BO47" s="159"/>
      <c r="BP47" s="166"/>
      <c r="BQ47" s="155"/>
      <c r="BR47" s="167"/>
      <c r="BS47" s="166"/>
      <c r="BT47" s="155"/>
      <c r="BU47" s="159"/>
      <c r="BV47" s="166"/>
      <c r="BW47" s="155"/>
      <c r="BX47" s="167"/>
      <c r="BY47" s="166"/>
      <c r="BZ47" s="155"/>
      <c r="CA47" s="159"/>
      <c r="CB47" s="166"/>
      <c r="CC47" s="155"/>
      <c r="CD47" s="167"/>
      <c r="CE47" s="166"/>
      <c r="CF47" s="155"/>
      <c r="CG47" s="167"/>
      <c r="CH47" s="168">
        <f t="shared" si="86"/>
        <v>0</v>
      </c>
      <c r="CI47" s="168">
        <f t="shared" si="86"/>
        <v>0</v>
      </c>
      <c r="CJ47" s="316">
        <f t="shared" si="86"/>
        <v>0</v>
      </c>
      <c r="CK47" s="184"/>
      <c r="CL47" s="155"/>
      <c r="CM47" s="159"/>
      <c r="CN47" s="166"/>
      <c r="CO47" s="155"/>
      <c r="CP47" s="167"/>
      <c r="CQ47" s="284">
        <f aca="true" t="shared" si="88" ref="CQ47:CS53">AC47+AX47+BA47+BD47+BG47+BJ47+BM47</f>
        <v>0</v>
      </c>
      <c r="CR47" s="157">
        <f t="shared" si="88"/>
        <v>0</v>
      </c>
      <c r="CS47" s="161">
        <f t="shared" si="88"/>
        <v>0</v>
      </c>
    </row>
    <row r="48" spans="1:97" ht="15">
      <c r="A48" s="186" t="s">
        <v>361</v>
      </c>
      <c r="B48" s="168"/>
      <c r="C48" s="158"/>
      <c r="D48" s="169"/>
      <c r="E48" s="168"/>
      <c r="F48" s="158"/>
      <c r="G48" s="169"/>
      <c r="H48" s="168"/>
      <c r="I48" s="158"/>
      <c r="J48" s="169"/>
      <c r="K48" s="168"/>
      <c r="L48" s="158"/>
      <c r="M48" s="169"/>
      <c r="N48" s="168"/>
      <c r="O48" s="158"/>
      <c r="P48" s="169"/>
      <c r="Q48" s="185"/>
      <c r="R48" s="158"/>
      <c r="S48" s="160"/>
      <c r="T48" s="168"/>
      <c r="U48" s="158"/>
      <c r="V48" s="169"/>
      <c r="W48" s="168"/>
      <c r="X48" s="158"/>
      <c r="Y48" s="169"/>
      <c r="Z48" s="168"/>
      <c r="AA48" s="158"/>
      <c r="AB48" s="169"/>
      <c r="AC48" s="174">
        <f t="shared" si="7"/>
        <v>0</v>
      </c>
      <c r="AD48" s="156">
        <f t="shared" si="8"/>
        <v>0</v>
      </c>
      <c r="AE48" s="175">
        <f t="shared" si="9"/>
        <v>0</v>
      </c>
      <c r="AF48" s="168"/>
      <c r="AG48" s="158"/>
      <c r="AH48" s="169"/>
      <c r="AI48" s="168"/>
      <c r="AJ48" s="158"/>
      <c r="AK48" s="169"/>
      <c r="AL48" s="168"/>
      <c r="AM48" s="158"/>
      <c r="AN48" s="169"/>
      <c r="AO48" s="168"/>
      <c r="AP48" s="158"/>
      <c r="AQ48" s="160"/>
      <c r="AR48" s="158"/>
      <c r="AS48" s="158"/>
      <c r="AT48" s="158"/>
      <c r="AU48" s="185"/>
      <c r="AV48" s="158"/>
      <c r="AW48" s="169"/>
      <c r="AX48" s="174">
        <f t="shared" si="85"/>
        <v>0</v>
      </c>
      <c r="AY48" s="174">
        <f t="shared" si="85"/>
        <v>0</v>
      </c>
      <c r="AZ48" s="174">
        <f t="shared" si="85"/>
        <v>0</v>
      </c>
      <c r="BA48" s="168"/>
      <c r="BB48" s="158"/>
      <c r="BC48" s="169"/>
      <c r="BD48" s="168"/>
      <c r="BE48" s="158"/>
      <c r="BF48" s="169"/>
      <c r="BG48" s="168"/>
      <c r="BH48" s="158"/>
      <c r="BI48" s="169"/>
      <c r="BJ48" s="168"/>
      <c r="BK48" s="158"/>
      <c r="BL48" s="169"/>
      <c r="BM48" s="168"/>
      <c r="BN48" s="158"/>
      <c r="BO48" s="160"/>
      <c r="BP48" s="168"/>
      <c r="BQ48" s="158"/>
      <c r="BR48" s="169"/>
      <c r="BS48" s="168"/>
      <c r="BT48" s="158"/>
      <c r="BU48" s="160"/>
      <c r="BV48" s="168"/>
      <c r="BW48" s="158"/>
      <c r="BX48" s="169"/>
      <c r="BY48" s="168"/>
      <c r="BZ48" s="158"/>
      <c r="CA48" s="160"/>
      <c r="CB48" s="168"/>
      <c r="CC48" s="158"/>
      <c r="CD48" s="169"/>
      <c r="CE48" s="168"/>
      <c r="CF48" s="158"/>
      <c r="CG48" s="169"/>
      <c r="CH48" s="168">
        <f t="shared" si="86"/>
        <v>0</v>
      </c>
      <c r="CI48" s="168">
        <f t="shared" si="86"/>
        <v>0</v>
      </c>
      <c r="CJ48" s="316">
        <f t="shared" si="86"/>
        <v>0</v>
      </c>
      <c r="CK48" s="185"/>
      <c r="CL48" s="158"/>
      <c r="CM48" s="160"/>
      <c r="CN48" s="168"/>
      <c r="CO48" s="158"/>
      <c r="CP48" s="169"/>
      <c r="CQ48" s="284">
        <f t="shared" si="88"/>
        <v>0</v>
      </c>
      <c r="CR48" s="157">
        <f t="shared" si="88"/>
        <v>0</v>
      </c>
      <c r="CS48" s="161">
        <f t="shared" si="88"/>
        <v>0</v>
      </c>
    </row>
    <row r="49" spans="1:97" ht="15">
      <c r="A49" s="186" t="s">
        <v>363</v>
      </c>
      <c r="B49" s="168"/>
      <c r="C49" s="158"/>
      <c r="D49" s="169"/>
      <c r="E49" s="168"/>
      <c r="F49" s="158"/>
      <c r="G49" s="169"/>
      <c r="H49" s="168"/>
      <c r="I49" s="158"/>
      <c r="J49" s="169"/>
      <c r="K49" s="168"/>
      <c r="L49" s="158"/>
      <c r="M49" s="169"/>
      <c r="N49" s="168"/>
      <c r="O49" s="158"/>
      <c r="P49" s="169"/>
      <c r="Q49" s="185"/>
      <c r="R49" s="158"/>
      <c r="S49" s="160"/>
      <c r="T49" s="168"/>
      <c r="U49" s="158"/>
      <c r="V49" s="169"/>
      <c r="W49" s="168"/>
      <c r="X49" s="158"/>
      <c r="Y49" s="169"/>
      <c r="Z49" s="168"/>
      <c r="AA49" s="158"/>
      <c r="AB49" s="169"/>
      <c r="AC49" s="174">
        <f t="shared" si="7"/>
        <v>0</v>
      </c>
      <c r="AD49" s="156">
        <f t="shared" si="8"/>
        <v>0</v>
      </c>
      <c r="AE49" s="175">
        <f t="shared" si="9"/>
        <v>0</v>
      </c>
      <c r="AF49" s="168"/>
      <c r="AG49" s="158"/>
      <c r="AH49" s="169"/>
      <c r="AI49" s="168"/>
      <c r="AJ49" s="158"/>
      <c r="AK49" s="169"/>
      <c r="AL49" s="168"/>
      <c r="AM49" s="158"/>
      <c r="AN49" s="169"/>
      <c r="AO49" s="168"/>
      <c r="AP49" s="158"/>
      <c r="AQ49" s="160"/>
      <c r="AR49" s="158"/>
      <c r="AS49" s="158"/>
      <c r="AT49" s="158"/>
      <c r="AU49" s="185"/>
      <c r="AV49" s="158"/>
      <c r="AW49" s="169"/>
      <c r="AX49" s="174">
        <f t="shared" si="85"/>
        <v>0</v>
      </c>
      <c r="AY49" s="174">
        <f t="shared" si="85"/>
        <v>0</v>
      </c>
      <c r="AZ49" s="174">
        <f t="shared" si="85"/>
        <v>0</v>
      </c>
      <c r="BA49" s="168"/>
      <c r="BB49" s="158"/>
      <c r="BC49" s="169"/>
      <c r="BD49" s="168"/>
      <c r="BE49" s="158"/>
      <c r="BF49" s="169"/>
      <c r="BG49" s="168"/>
      <c r="BH49" s="158"/>
      <c r="BI49" s="169"/>
      <c r="BJ49" s="168"/>
      <c r="BK49" s="158"/>
      <c r="BL49" s="169"/>
      <c r="BM49" s="168"/>
      <c r="BN49" s="158"/>
      <c r="BO49" s="160"/>
      <c r="BP49" s="168"/>
      <c r="BQ49" s="158"/>
      <c r="BR49" s="169"/>
      <c r="BS49" s="168"/>
      <c r="BT49" s="158"/>
      <c r="BU49" s="160"/>
      <c r="BV49" s="168"/>
      <c r="BW49" s="158"/>
      <c r="BX49" s="169"/>
      <c r="BY49" s="168"/>
      <c r="BZ49" s="158"/>
      <c r="CA49" s="160"/>
      <c r="CB49" s="168"/>
      <c r="CC49" s="158"/>
      <c r="CD49" s="169"/>
      <c r="CE49" s="168"/>
      <c r="CF49" s="158"/>
      <c r="CG49" s="169"/>
      <c r="CH49" s="168">
        <f t="shared" si="86"/>
        <v>0</v>
      </c>
      <c r="CI49" s="168">
        <f t="shared" si="86"/>
        <v>0</v>
      </c>
      <c r="CJ49" s="316">
        <f t="shared" si="86"/>
        <v>0</v>
      </c>
      <c r="CK49" s="185"/>
      <c r="CL49" s="158"/>
      <c r="CM49" s="160"/>
      <c r="CN49" s="168"/>
      <c r="CO49" s="158"/>
      <c r="CP49" s="169"/>
      <c r="CQ49" s="284">
        <f t="shared" si="88"/>
        <v>0</v>
      </c>
      <c r="CR49" s="157">
        <f t="shared" si="88"/>
        <v>0</v>
      </c>
      <c r="CS49" s="161">
        <f t="shared" si="88"/>
        <v>0</v>
      </c>
    </row>
    <row r="50" spans="1:97" ht="15">
      <c r="A50" s="186"/>
      <c r="B50" s="168"/>
      <c r="C50" s="158"/>
      <c r="D50" s="169"/>
      <c r="E50" s="168"/>
      <c r="F50" s="158"/>
      <c r="G50" s="169"/>
      <c r="H50" s="168"/>
      <c r="I50" s="158"/>
      <c r="J50" s="169"/>
      <c r="K50" s="168"/>
      <c r="L50" s="158"/>
      <c r="M50" s="169"/>
      <c r="N50" s="168"/>
      <c r="O50" s="158"/>
      <c r="P50" s="169"/>
      <c r="Q50" s="185"/>
      <c r="R50" s="158"/>
      <c r="S50" s="160"/>
      <c r="T50" s="168"/>
      <c r="U50" s="158"/>
      <c r="V50" s="169"/>
      <c r="W50" s="168"/>
      <c r="X50" s="158"/>
      <c r="Y50" s="169"/>
      <c r="Z50" s="168"/>
      <c r="AA50" s="158"/>
      <c r="AB50" s="169"/>
      <c r="AC50" s="174">
        <f t="shared" si="7"/>
        <v>0</v>
      </c>
      <c r="AD50" s="156">
        <f t="shared" si="8"/>
        <v>0</v>
      </c>
      <c r="AE50" s="175">
        <f t="shared" si="9"/>
        <v>0</v>
      </c>
      <c r="AF50" s="168"/>
      <c r="AG50" s="158"/>
      <c r="AH50" s="169"/>
      <c r="AI50" s="168"/>
      <c r="AJ50" s="158"/>
      <c r="AK50" s="169"/>
      <c r="AL50" s="168"/>
      <c r="AM50" s="158"/>
      <c r="AN50" s="169"/>
      <c r="AO50" s="168"/>
      <c r="AP50" s="158"/>
      <c r="AQ50" s="160"/>
      <c r="AR50" s="158"/>
      <c r="AS50" s="158"/>
      <c r="AT50" s="158"/>
      <c r="AU50" s="185"/>
      <c r="AV50" s="158"/>
      <c r="AW50" s="169"/>
      <c r="AX50" s="174">
        <f t="shared" si="85"/>
        <v>0</v>
      </c>
      <c r="AY50" s="174">
        <f t="shared" si="85"/>
        <v>0</v>
      </c>
      <c r="AZ50" s="174">
        <f t="shared" si="85"/>
        <v>0</v>
      </c>
      <c r="BA50" s="168"/>
      <c r="BB50" s="158"/>
      <c r="BC50" s="169"/>
      <c r="BD50" s="168"/>
      <c r="BE50" s="158"/>
      <c r="BF50" s="169"/>
      <c r="BG50" s="168"/>
      <c r="BH50" s="158"/>
      <c r="BI50" s="169"/>
      <c r="BJ50" s="168"/>
      <c r="BK50" s="158"/>
      <c r="BL50" s="169"/>
      <c r="BM50" s="168"/>
      <c r="BN50" s="158"/>
      <c r="BO50" s="160"/>
      <c r="BP50" s="168"/>
      <c r="BQ50" s="158"/>
      <c r="BR50" s="169"/>
      <c r="BS50" s="168"/>
      <c r="BT50" s="158"/>
      <c r="BU50" s="160"/>
      <c r="BV50" s="168"/>
      <c r="BW50" s="158"/>
      <c r="BX50" s="169"/>
      <c r="BY50" s="168"/>
      <c r="BZ50" s="158"/>
      <c r="CA50" s="160"/>
      <c r="CB50" s="168"/>
      <c r="CC50" s="158"/>
      <c r="CD50" s="169"/>
      <c r="CE50" s="168"/>
      <c r="CF50" s="158"/>
      <c r="CG50" s="169"/>
      <c r="CH50" s="168"/>
      <c r="CI50" s="158"/>
      <c r="CJ50" s="169"/>
      <c r="CK50" s="185"/>
      <c r="CL50" s="158"/>
      <c r="CM50" s="160"/>
      <c r="CN50" s="168"/>
      <c r="CO50" s="158"/>
      <c r="CP50" s="169"/>
      <c r="CQ50" s="284">
        <f t="shared" si="88"/>
        <v>0</v>
      </c>
      <c r="CR50" s="157">
        <f t="shared" si="88"/>
        <v>0</v>
      </c>
      <c r="CS50" s="161">
        <f t="shared" si="88"/>
        <v>0</v>
      </c>
    </row>
    <row r="51" spans="1:97" ht="14.25">
      <c r="A51" s="197" t="s">
        <v>364</v>
      </c>
      <c r="B51" s="187">
        <f>SUM(B52:B55)</f>
        <v>0</v>
      </c>
      <c r="C51" s="188">
        <f aca="true" t="shared" si="89" ref="C51:P51">SUM(C52:C55)</f>
        <v>0</v>
      </c>
      <c r="D51" s="189">
        <f t="shared" si="89"/>
        <v>0</v>
      </c>
      <c r="E51" s="187">
        <f t="shared" si="89"/>
        <v>0</v>
      </c>
      <c r="F51" s="188">
        <f t="shared" si="89"/>
        <v>0</v>
      </c>
      <c r="G51" s="189">
        <f t="shared" si="89"/>
        <v>0</v>
      </c>
      <c r="H51" s="187">
        <f t="shared" si="89"/>
        <v>0</v>
      </c>
      <c r="I51" s="188">
        <f t="shared" si="89"/>
        <v>0</v>
      </c>
      <c r="J51" s="189">
        <f t="shared" si="89"/>
        <v>0</v>
      </c>
      <c r="K51" s="187">
        <f t="shared" si="89"/>
        <v>0</v>
      </c>
      <c r="L51" s="188">
        <f t="shared" si="89"/>
        <v>0</v>
      </c>
      <c r="M51" s="189">
        <f t="shared" si="89"/>
        <v>0</v>
      </c>
      <c r="N51" s="187">
        <f t="shared" si="89"/>
        <v>0</v>
      </c>
      <c r="O51" s="188">
        <f t="shared" si="89"/>
        <v>0</v>
      </c>
      <c r="P51" s="189">
        <f t="shared" si="89"/>
        <v>0</v>
      </c>
      <c r="Q51" s="190">
        <f aca="true" t="shared" si="90" ref="Q51:V51">SUM(Q52:Q55)</f>
        <v>0</v>
      </c>
      <c r="R51" s="188">
        <f t="shared" si="90"/>
        <v>0</v>
      </c>
      <c r="S51" s="191">
        <f t="shared" si="90"/>
        <v>0</v>
      </c>
      <c r="T51" s="187">
        <f t="shared" si="90"/>
        <v>0</v>
      </c>
      <c r="U51" s="188">
        <f t="shared" si="90"/>
        <v>0</v>
      </c>
      <c r="V51" s="189">
        <f t="shared" si="90"/>
        <v>0</v>
      </c>
      <c r="W51" s="187">
        <f aca="true" t="shared" si="91" ref="W51:AB51">SUM(W52:W55)</f>
        <v>0</v>
      </c>
      <c r="X51" s="188">
        <f t="shared" si="91"/>
        <v>0</v>
      </c>
      <c r="Y51" s="189">
        <f t="shared" si="91"/>
        <v>0</v>
      </c>
      <c r="Z51" s="187">
        <f t="shared" si="91"/>
        <v>0</v>
      </c>
      <c r="AA51" s="188">
        <f t="shared" si="91"/>
        <v>0</v>
      </c>
      <c r="AB51" s="189">
        <f t="shared" si="91"/>
        <v>0</v>
      </c>
      <c r="AC51" s="192">
        <f t="shared" si="7"/>
        <v>0</v>
      </c>
      <c r="AD51" s="193">
        <f t="shared" si="8"/>
        <v>0</v>
      </c>
      <c r="AE51" s="194">
        <f t="shared" si="9"/>
        <v>0</v>
      </c>
      <c r="AF51" s="187">
        <f aca="true" t="shared" si="92" ref="AF51:AW51">SUM(AF52:AF55)</f>
        <v>0</v>
      </c>
      <c r="AG51" s="188">
        <f t="shared" si="92"/>
        <v>0</v>
      </c>
      <c r="AH51" s="189">
        <f t="shared" si="92"/>
        <v>0</v>
      </c>
      <c r="AI51" s="187">
        <f aca="true" t="shared" si="93" ref="AI51:AN51">SUM(AI52:AI55)</f>
        <v>0</v>
      </c>
      <c r="AJ51" s="188">
        <f t="shared" si="93"/>
        <v>0</v>
      </c>
      <c r="AK51" s="189">
        <f t="shared" si="93"/>
        <v>0</v>
      </c>
      <c r="AL51" s="187">
        <f t="shared" si="93"/>
        <v>0</v>
      </c>
      <c r="AM51" s="188">
        <f t="shared" si="93"/>
        <v>0</v>
      </c>
      <c r="AN51" s="189">
        <f t="shared" si="93"/>
        <v>0</v>
      </c>
      <c r="AO51" s="187">
        <f t="shared" si="92"/>
        <v>0</v>
      </c>
      <c r="AP51" s="188">
        <f t="shared" si="92"/>
        <v>0</v>
      </c>
      <c r="AQ51" s="191">
        <f t="shared" si="92"/>
        <v>0</v>
      </c>
      <c r="AR51" s="188">
        <v>0</v>
      </c>
      <c r="AS51" s="188">
        <v>0</v>
      </c>
      <c r="AT51" s="188">
        <v>0</v>
      </c>
      <c r="AU51" s="190">
        <f t="shared" si="92"/>
        <v>0</v>
      </c>
      <c r="AV51" s="188">
        <f t="shared" si="92"/>
        <v>0</v>
      </c>
      <c r="AW51" s="189">
        <f t="shared" si="92"/>
        <v>0</v>
      </c>
      <c r="AX51" s="192">
        <f aca="true" t="shared" si="94" ref="AX51:AX65">AF51+AI51+AL51+AO51+AU51</f>
        <v>0</v>
      </c>
      <c r="AY51" s="193">
        <f aca="true" t="shared" si="95" ref="AY51:AY65">AG51+AJ51+AM51+AP51+AV51</f>
        <v>0</v>
      </c>
      <c r="AZ51" s="194">
        <f aca="true" t="shared" si="96" ref="AZ51:AZ65">AH51+AK51+AN51+AQ51+AW51</f>
        <v>0</v>
      </c>
      <c r="BA51" s="187">
        <f aca="true" t="shared" si="97" ref="BA51:BL51">SUM(BA52:BA55)</f>
        <v>0</v>
      </c>
      <c r="BB51" s="188">
        <f t="shared" si="97"/>
        <v>0</v>
      </c>
      <c r="BC51" s="189">
        <f t="shared" si="97"/>
        <v>0</v>
      </c>
      <c r="BD51" s="187">
        <f t="shared" si="97"/>
        <v>0</v>
      </c>
      <c r="BE51" s="188">
        <f t="shared" si="97"/>
        <v>0</v>
      </c>
      <c r="BF51" s="189">
        <f t="shared" si="97"/>
        <v>0</v>
      </c>
      <c r="BG51" s="187">
        <f>SUM(BG52:BG55)</f>
        <v>0</v>
      </c>
      <c r="BH51" s="188">
        <f>SUM(BH52:BH55)</f>
        <v>0</v>
      </c>
      <c r="BI51" s="189">
        <f>SUM(BI52:BI55)</f>
        <v>0</v>
      </c>
      <c r="BJ51" s="187">
        <f t="shared" si="97"/>
        <v>0</v>
      </c>
      <c r="BK51" s="188">
        <f t="shared" si="97"/>
        <v>0</v>
      </c>
      <c r="BL51" s="189">
        <f t="shared" si="97"/>
        <v>0</v>
      </c>
      <c r="BM51" s="187">
        <f aca="true" t="shared" si="98" ref="BM51:CP51">SUM(BM52:BM55)</f>
        <v>0</v>
      </c>
      <c r="BN51" s="188">
        <f t="shared" si="98"/>
        <v>0</v>
      </c>
      <c r="BO51" s="191">
        <f t="shared" si="98"/>
        <v>0</v>
      </c>
      <c r="BP51" s="307">
        <f t="shared" si="98"/>
        <v>0</v>
      </c>
      <c r="BQ51" s="191">
        <f t="shared" si="98"/>
        <v>0</v>
      </c>
      <c r="BR51" s="189">
        <f t="shared" si="98"/>
        <v>0</v>
      </c>
      <c r="BS51" s="307">
        <f t="shared" si="98"/>
        <v>0</v>
      </c>
      <c r="BT51" s="191">
        <f t="shared" si="98"/>
        <v>0</v>
      </c>
      <c r="BU51" s="191">
        <f t="shared" si="98"/>
        <v>0</v>
      </c>
      <c r="BV51" s="307">
        <f t="shared" si="98"/>
        <v>0</v>
      </c>
      <c r="BW51" s="191">
        <f t="shared" si="98"/>
        <v>0</v>
      </c>
      <c r="BX51" s="189">
        <f t="shared" si="98"/>
        <v>0</v>
      </c>
      <c r="BY51" s="307">
        <f t="shared" si="98"/>
        <v>0</v>
      </c>
      <c r="BZ51" s="191">
        <f t="shared" si="98"/>
        <v>0</v>
      </c>
      <c r="CA51" s="191">
        <f t="shared" si="98"/>
        <v>0</v>
      </c>
      <c r="CB51" s="307">
        <f t="shared" si="98"/>
        <v>0</v>
      </c>
      <c r="CC51" s="191">
        <f t="shared" si="98"/>
        <v>0</v>
      </c>
      <c r="CD51" s="189">
        <f t="shared" si="98"/>
        <v>0</v>
      </c>
      <c r="CE51" s="307">
        <f t="shared" si="98"/>
        <v>0</v>
      </c>
      <c r="CF51" s="191">
        <f t="shared" si="98"/>
        <v>0</v>
      </c>
      <c r="CG51" s="189">
        <f t="shared" si="98"/>
        <v>0</v>
      </c>
      <c r="CH51" s="307">
        <f t="shared" si="98"/>
        <v>0</v>
      </c>
      <c r="CI51" s="191">
        <f t="shared" si="98"/>
        <v>0</v>
      </c>
      <c r="CJ51" s="189">
        <f t="shared" si="98"/>
        <v>0</v>
      </c>
      <c r="CK51" s="190">
        <f t="shared" si="98"/>
        <v>0</v>
      </c>
      <c r="CL51" s="188">
        <f t="shared" si="98"/>
        <v>0</v>
      </c>
      <c r="CM51" s="191">
        <f t="shared" si="98"/>
        <v>0</v>
      </c>
      <c r="CN51" s="187">
        <f t="shared" si="98"/>
        <v>0</v>
      </c>
      <c r="CO51" s="187">
        <f t="shared" si="98"/>
        <v>0</v>
      </c>
      <c r="CP51" s="300">
        <f t="shared" si="98"/>
        <v>0</v>
      </c>
      <c r="CQ51" s="283">
        <f t="shared" si="88"/>
        <v>0</v>
      </c>
      <c r="CR51" s="195">
        <f t="shared" si="88"/>
        <v>0</v>
      </c>
      <c r="CS51" s="196">
        <f t="shared" si="88"/>
        <v>0</v>
      </c>
    </row>
    <row r="52" spans="1:97" ht="15">
      <c r="A52" s="186" t="s">
        <v>366</v>
      </c>
      <c r="B52" s="168"/>
      <c r="C52" s="158"/>
      <c r="D52" s="169"/>
      <c r="E52" s="168"/>
      <c r="F52" s="158"/>
      <c r="G52" s="169"/>
      <c r="H52" s="168"/>
      <c r="I52" s="158"/>
      <c r="J52" s="169"/>
      <c r="K52" s="168"/>
      <c r="L52" s="158"/>
      <c r="M52" s="169"/>
      <c r="N52" s="168"/>
      <c r="O52" s="158"/>
      <c r="P52" s="169"/>
      <c r="Q52" s="185"/>
      <c r="R52" s="158"/>
      <c r="S52" s="160"/>
      <c r="T52" s="168"/>
      <c r="U52" s="158"/>
      <c r="V52" s="169"/>
      <c r="W52" s="168"/>
      <c r="X52" s="158"/>
      <c r="Y52" s="169"/>
      <c r="Z52" s="168"/>
      <c r="AA52" s="158"/>
      <c r="AB52" s="169"/>
      <c r="AC52" s="174">
        <f t="shared" si="7"/>
        <v>0</v>
      </c>
      <c r="AD52" s="156">
        <f t="shared" si="8"/>
        <v>0</v>
      </c>
      <c r="AE52" s="175">
        <f t="shared" si="9"/>
        <v>0</v>
      </c>
      <c r="AF52" s="168"/>
      <c r="AG52" s="158"/>
      <c r="AH52" s="169"/>
      <c r="AI52" s="168"/>
      <c r="AJ52" s="158"/>
      <c r="AK52" s="169"/>
      <c r="AL52" s="168"/>
      <c r="AM52" s="158"/>
      <c r="AN52" s="169"/>
      <c r="AO52" s="168"/>
      <c r="AP52" s="158"/>
      <c r="AQ52" s="160"/>
      <c r="AR52" s="158"/>
      <c r="AS52" s="158"/>
      <c r="AT52" s="158"/>
      <c r="AU52" s="185"/>
      <c r="AV52" s="158"/>
      <c r="AW52" s="169"/>
      <c r="AX52" s="174">
        <f t="shared" si="94"/>
        <v>0</v>
      </c>
      <c r="AY52" s="156">
        <f t="shared" si="95"/>
        <v>0</v>
      </c>
      <c r="AZ52" s="175">
        <f t="shared" si="96"/>
        <v>0</v>
      </c>
      <c r="BA52" s="168"/>
      <c r="BB52" s="158"/>
      <c r="BC52" s="169"/>
      <c r="BD52" s="168"/>
      <c r="BE52" s="158"/>
      <c r="BF52" s="169"/>
      <c r="BG52" s="168"/>
      <c r="BH52" s="158"/>
      <c r="BI52" s="169"/>
      <c r="BJ52" s="168"/>
      <c r="BK52" s="158"/>
      <c r="BL52" s="169"/>
      <c r="BM52" s="168"/>
      <c r="BN52" s="158"/>
      <c r="BO52" s="160"/>
      <c r="BP52" s="168"/>
      <c r="BQ52" s="158"/>
      <c r="BR52" s="169"/>
      <c r="BS52" s="168"/>
      <c r="BT52" s="158"/>
      <c r="BU52" s="160"/>
      <c r="BV52" s="168"/>
      <c r="BW52" s="158"/>
      <c r="BX52" s="169"/>
      <c r="BY52" s="168"/>
      <c r="BZ52" s="158"/>
      <c r="CA52" s="160"/>
      <c r="CB52" s="168"/>
      <c r="CC52" s="158"/>
      <c r="CD52" s="169"/>
      <c r="CE52" s="168"/>
      <c r="CF52" s="158"/>
      <c r="CG52" s="169"/>
      <c r="CH52" s="168">
        <f aca="true" t="shared" si="99" ref="CH52:CJ53">BP52+BS52+BV52+BY52+CB52+CE52</f>
        <v>0</v>
      </c>
      <c r="CI52" s="168">
        <f t="shared" si="99"/>
        <v>0</v>
      </c>
      <c r="CJ52" s="316">
        <f t="shared" si="99"/>
        <v>0</v>
      </c>
      <c r="CK52" s="185"/>
      <c r="CL52" s="158"/>
      <c r="CM52" s="160"/>
      <c r="CN52" s="168"/>
      <c r="CO52" s="158"/>
      <c r="CP52" s="169"/>
      <c r="CQ52" s="284">
        <f t="shared" si="88"/>
        <v>0</v>
      </c>
      <c r="CR52" s="157">
        <f t="shared" si="88"/>
        <v>0</v>
      </c>
      <c r="CS52" s="161">
        <f t="shared" si="88"/>
        <v>0</v>
      </c>
    </row>
    <row r="53" spans="1:97" ht="15">
      <c r="A53" s="186" t="s">
        <v>367</v>
      </c>
      <c r="B53" s="168"/>
      <c r="C53" s="158"/>
      <c r="D53" s="169"/>
      <c r="E53" s="168"/>
      <c r="F53" s="158"/>
      <c r="G53" s="169"/>
      <c r="H53" s="168"/>
      <c r="I53" s="158"/>
      <c r="J53" s="169"/>
      <c r="K53" s="168"/>
      <c r="L53" s="158"/>
      <c r="M53" s="169"/>
      <c r="N53" s="168"/>
      <c r="O53" s="158"/>
      <c r="P53" s="169"/>
      <c r="Q53" s="185"/>
      <c r="R53" s="158"/>
      <c r="S53" s="160"/>
      <c r="T53" s="168"/>
      <c r="U53" s="158"/>
      <c r="V53" s="169"/>
      <c r="W53" s="168"/>
      <c r="X53" s="158"/>
      <c r="Y53" s="169"/>
      <c r="Z53" s="168"/>
      <c r="AA53" s="158"/>
      <c r="AB53" s="169"/>
      <c r="AC53" s="174">
        <f t="shared" si="7"/>
        <v>0</v>
      </c>
      <c r="AD53" s="156">
        <f t="shared" si="8"/>
        <v>0</v>
      </c>
      <c r="AE53" s="175">
        <f t="shared" si="9"/>
        <v>0</v>
      </c>
      <c r="AF53" s="168"/>
      <c r="AG53" s="158"/>
      <c r="AH53" s="169"/>
      <c r="AI53" s="168"/>
      <c r="AJ53" s="158"/>
      <c r="AK53" s="169"/>
      <c r="AL53" s="168"/>
      <c r="AM53" s="158"/>
      <c r="AN53" s="169"/>
      <c r="AO53" s="168"/>
      <c r="AP53" s="158"/>
      <c r="AQ53" s="160"/>
      <c r="AR53" s="158"/>
      <c r="AS53" s="158"/>
      <c r="AT53" s="158"/>
      <c r="AU53" s="185"/>
      <c r="AV53" s="158"/>
      <c r="AW53" s="169"/>
      <c r="AX53" s="174">
        <f>AF53+AI53+AL53+AO53+AU53+AR53</f>
        <v>0</v>
      </c>
      <c r="AY53" s="156">
        <f t="shared" si="95"/>
        <v>0</v>
      </c>
      <c r="AZ53" s="175">
        <f t="shared" si="96"/>
        <v>0</v>
      </c>
      <c r="BA53" s="168"/>
      <c r="BB53" s="158"/>
      <c r="BC53" s="169"/>
      <c r="BD53" s="168"/>
      <c r="BE53" s="158"/>
      <c r="BF53" s="169"/>
      <c r="BG53" s="168"/>
      <c r="BH53" s="158"/>
      <c r="BI53" s="169"/>
      <c r="BJ53" s="168"/>
      <c r="BK53" s="158"/>
      <c r="BL53" s="169"/>
      <c r="BM53" s="168"/>
      <c r="BN53" s="158"/>
      <c r="BO53" s="160"/>
      <c r="BP53" s="168"/>
      <c r="BQ53" s="158"/>
      <c r="BR53" s="169"/>
      <c r="BS53" s="168"/>
      <c r="BT53" s="158"/>
      <c r="BU53" s="160"/>
      <c r="BV53" s="168"/>
      <c r="BW53" s="158"/>
      <c r="BX53" s="169"/>
      <c r="BY53" s="168"/>
      <c r="BZ53" s="158"/>
      <c r="CA53" s="160"/>
      <c r="CB53" s="168"/>
      <c r="CC53" s="158"/>
      <c r="CD53" s="169"/>
      <c r="CE53" s="168"/>
      <c r="CF53" s="158"/>
      <c r="CG53" s="169"/>
      <c r="CH53" s="168">
        <f t="shared" si="99"/>
        <v>0</v>
      </c>
      <c r="CI53" s="168">
        <f t="shared" si="99"/>
        <v>0</v>
      </c>
      <c r="CJ53" s="316">
        <f t="shared" si="99"/>
        <v>0</v>
      </c>
      <c r="CK53" s="185"/>
      <c r="CL53" s="158"/>
      <c r="CM53" s="160"/>
      <c r="CN53" s="168"/>
      <c r="CO53" s="158"/>
      <c r="CP53" s="169"/>
      <c r="CQ53" s="284">
        <f t="shared" si="88"/>
        <v>0</v>
      </c>
      <c r="CR53" s="157">
        <f t="shared" si="88"/>
        <v>0</v>
      </c>
      <c r="CS53" s="161">
        <f t="shared" si="88"/>
        <v>0</v>
      </c>
    </row>
    <row r="54" spans="1:97" ht="15">
      <c r="A54" s="186">
        <v>2133</v>
      </c>
      <c r="B54" s="168"/>
      <c r="C54" s="158"/>
      <c r="D54" s="169"/>
      <c r="E54" s="168"/>
      <c r="F54" s="158"/>
      <c r="G54" s="169"/>
      <c r="H54" s="168"/>
      <c r="I54" s="158"/>
      <c r="J54" s="169"/>
      <c r="K54" s="168"/>
      <c r="L54" s="158"/>
      <c r="M54" s="169"/>
      <c r="N54" s="168"/>
      <c r="O54" s="158"/>
      <c r="P54" s="169"/>
      <c r="Q54" s="185"/>
      <c r="R54" s="158"/>
      <c r="S54" s="160"/>
      <c r="T54" s="168"/>
      <c r="U54" s="158"/>
      <c r="V54" s="169"/>
      <c r="W54" s="168"/>
      <c r="X54" s="158"/>
      <c r="Y54" s="169"/>
      <c r="Z54" s="168"/>
      <c r="AA54" s="158"/>
      <c r="AB54" s="169"/>
      <c r="AC54" s="174">
        <f t="shared" si="7"/>
        <v>0</v>
      </c>
      <c r="AD54" s="156">
        <f t="shared" si="8"/>
        <v>0</v>
      </c>
      <c r="AE54" s="175">
        <f t="shared" si="9"/>
        <v>0</v>
      </c>
      <c r="AF54" s="168"/>
      <c r="AG54" s="158"/>
      <c r="AH54" s="169"/>
      <c r="AI54" s="168"/>
      <c r="AJ54" s="158"/>
      <c r="AK54" s="169"/>
      <c r="AL54" s="168"/>
      <c r="AM54" s="158"/>
      <c r="AN54" s="169"/>
      <c r="AO54" s="168"/>
      <c r="AP54" s="158"/>
      <c r="AQ54" s="160"/>
      <c r="AR54" s="158"/>
      <c r="AS54" s="158"/>
      <c r="AT54" s="158"/>
      <c r="AU54" s="185"/>
      <c r="AV54" s="158"/>
      <c r="AW54" s="169"/>
      <c r="AX54" s="174">
        <f t="shared" si="94"/>
        <v>0</v>
      </c>
      <c r="AY54" s="156">
        <f t="shared" si="95"/>
        <v>0</v>
      </c>
      <c r="AZ54" s="175">
        <f t="shared" si="96"/>
        <v>0</v>
      </c>
      <c r="BA54" s="168"/>
      <c r="BB54" s="158"/>
      <c r="BC54" s="169"/>
      <c r="BD54" s="168"/>
      <c r="BE54" s="158"/>
      <c r="BF54" s="169"/>
      <c r="BG54" s="168"/>
      <c r="BH54" s="158"/>
      <c r="BI54" s="169"/>
      <c r="BJ54" s="168"/>
      <c r="BK54" s="158"/>
      <c r="BL54" s="169"/>
      <c r="BM54" s="168"/>
      <c r="BN54" s="158"/>
      <c r="BO54" s="160"/>
      <c r="BP54" s="168"/>
      <c r="BQ54" s="158"/>
      <c r="BR54" s="169"/>
      <c r="BS54" s="168"/>
      <c r="BT54" s="158"/>
      <c r="BU54" s="160"/>
      <c r="BV54" s="168"/>
      <c r="BW54" s="158"/>
      <c r="BX54" s="169"/>
      <c r="BY54" s="168"/>
      <c r="BZ54" s="158"/>
      <c r="CA54" s="160"/>
      <c r="CB54" s="168"/>
      <c r="CC54" s="158"/>
      <c r="CD54" s="169"/>
      <c r="CE54" s="168"/>
      <c r="CF54" s="158"/>
      <c r="CG54" s="169"/>
      <c r="CH54" s="168"/>
      <c r="CI54" s="158"/>
      <c r="CJ54" s="169"/>
      <c r="CK54" s="185"/>
      <c r="CL54" s="158"/>
      <c r="CM54" s="160"/>
      <c r="CN54" s="168"/>
      <c r="CO54" s="158"/>
      <c r="CP54" s="169"/>
      <c r="CQ54" s="284">
        <f>AC54+AX54+BA54+BD54+BG54+BJ54+BM54+CK54</f>
        <v>0</v>
      </c>
      <c r="CR54" s="284">
        <f>AD54+AY54+BB54+BE54+BH54+BK54+BN54+CL54</f>
        <v>0</v>
      </c>
      <c r="CS54" s="284">
        <f>AE54+AZ54+BC54+BF54+BI54+BL54+BO54+CM54</f>
        <v>0</v>
      </c>
    </row>
    <row r="55" spans="1:97" ht="15">
      <c r="A55" s="186" t="s">
        <v>221</v>
      </c>
      <c r="B55" s="168"/>
      <c r="C55" s="158"/>
      <c r="D55" s="169"/>
      <c r="E55" s="168"/>
      <c r="F55" s="158"/>
      <c r="G55" s="169"/>
      <c r="H55" s="168"/>
      <c r="I55" s="158"/>
      <c r="J55" s="169"/>
      <c r="K55" s="168"/>
      <c r="L55" s="158"/>
      <c r="M55" s="169"/>
      <c r="N55" s="168"/>
      <c r="O55" s="158"/>
      <c r="P55" s="169"/>
      <c r="Q55" s="185"/>
      <c r="R55" s="158"/>
      <c r="S55" s="160"/>
      <c r="T55" s="168"/>
      <c r="U55" s="158"/>
      <c r="V55" s="169"/>
      <c r="W55" s="168"/>
      <c r="X55" s="158"/>
      <c r="Y55" s="169"/>
      <c r="Z55" s="168"/>
      <c r="AA55" s="158"/>
      <c r="AB55" s="169"/>
      <c r="AC55" s="174">
        <f t="shared" si="7"/>
        <v>0</v>
      </c>
      <c r="AD55" s="156">
        <f t="shared" si="8"/>
        <v>0</v>
      </c>
      <c r="AE55" s="175">
        <f t="shared" si="9"/>
        <v>0</v>
      </c>
      <c r="AF55" s="168"/>
      <c r="AG55" s="158"/>
      <c r="AH55" s="169"/>
      <c r="AI55" s="168"/>
      <c r="AJ55" s="158"/>
      <c r="AK55" s="169"/>
      <c r="AL55" s="168"/>
      <c r="AM55" s="158"/>
      <c r="AN55" s="169"/>
      <c r="AO55" s="168"/>
      <c r="AP55" s="158"/>
      <c r="AQ55" s="160"/>
      <c r="AR55" s="158"/>
      <c r="AS55" s="158"/>
      <c r="AT55" s="158"/>
      <c r="AU55" s="185"/>
      <c r="AV55" s="158"/>
      <c r="AW55" s="169"/>
      <c r="AX55" s="174">
        <f t="shared" si="94"/>
        <v>0</v>
      </c>
      <c r="AY55" s="156">
        <f t="shared" si="95"/>
        <v>0</v>
      </c>
      <c r="AZ55" s="175">
        <f t="shared" si="96"/>
        <v>0</v>
      </c>
      <c r="BA55" s="168"/>
      <c r="BB55" s="158"/>
      <c r="BC55" s="169"/>
      <c r="BD55" s="168"/>
      <c r="BE55" s="158"/>
      <c r="BF55" s="169"/>
      <c r="BG55" s="168"/>
      <c r="BH55" s="158"/>
      <c r="BI55" s="169"/>
      <c r="BJ55" s="168"/>
      <c r="BK55" s="158"/>
      <c r="BL55" s="169"/>
      <c r="BM55" s="168"/>
      <c r="BN55" s="158"/>
      <c r="BO55" s="160"/>
      <c r="BP55" s="168"/>
      <c r="BQ55" s="158"/>
      <c r="BR55" s="169"/>
      <c r="BS55" s="168"/>
      <c r="BT55" s="158"/>
      <c r="BU55" s="160"/>
      <c r="BV55" s="168"/>
      <c r="BW55" s="158"/>
      <c r="BX55" s="169"/>
      <c r="BY55" s="168"/>
      <c r="BZ55" s="158"/>
      <c r="CA55" s="160"/>
      <c r="CB55" s="168"/>
      <c r="CC55" s="158"/>
      <c r="CD55" s="169"/>
      <c r="CE55" s="168"/>
      <c r="CF55" s="158"/>
      <c r="CG55" s="169"/>
      <c r="CH55" s="168"/>
      <c r="CI55" s="158"/>
      <c r="CJ55" s="169"/>
      <c r="CK55" s="185"/>
      <c r="CL55" s="158"/>
      <c r="CM55" s="160"/>
      <c r="CN55" s="168"/>
      <c r="CO55" s="158"/>
      <c r="CP55" s="169"/>
      <c r="CQ55" s="284">
        <f aca="true" t="shared" si="100" ref="CQ55:CQ65">AC55+AX55+BA55+BD55+BG55+BJ55+BM55</f>
        <v>0</v>
      </c>
      <c r="CR55" s="157">
        <f aca="true" t="shared" si="101" ref="CR55:CR65">AD55+AY55+BB55+BE55+BH55+BK55+BN55</f>
        <v>0</v>
      </c>
      <c r="CS55" s="161">
        <f aca="true" t="shared" si="102" ref="CS55:CS65">AE55+AZ55+BC55+BF55+BI55+BL55+BO55</f>
        <v>0</v>
      </c>
    </row>
    <row r="56" spans="1:97" ht="15">
      <c r="A56" s="197" t="s">
        <v>374</v>
      </c>
      <c r="B56" s="168"/>
      <c r="C56" s="158"/>
      <c r="D56" s="169"/>
      <c r="E56" s="168"/>
      <c r="F56" s="158"/>
      <c r="G56" s="169"/>
      <c r="H56" s="168"/>
      <c r="I56" s="158"/>
      <c r="J56" s="169"/>
      <c r="K56" s="168"/>
      <c r="L56" s="158"/>
      <c r="M56" s="169"/>
      <c r="N56" s="168"/>
      <c r="O56" s="158"/>
      <c r="P56" s="169"/>
      <c r="Q56" s="185"/>
      <c r="R56" s="158"/>
      <c r="S56" s="160"/>
      <c r="T56" s="168"/>
      <c r="U56" s="158"/>
      <c r="V56" s="169"/>
      <c r="W56" s="168"/>
      <c r="X56" s="158"/>
      <c r="Y56" s="169"/>
      <c r="Z56" s="168"/>
      <c r="AA56" s="158"/>
      <c r="AB56" s="169"/>
      <c r="AC56" s="174">
        <f t="shared" si="7"/>
        <v>0</v>
      </c>
      <c r="AD56" s="156">
        <f t="shared" si="8"/>
        <v>0</v>
      </c>
      <c r="AE56" s="175">
        <f t="shared" si="9"/>
        <v>0</v>
      </c>
      <c r="AF56" s="168"/>
      <c r="AG56" s="158"/>
      <c r="AH56" s="169"/>
      <c r="AI56" s="168"/>
      <c r="AJ56" s="158"/>
      <c r="AK56" s="169"/>
      <c r="AL56" s="168"/>
      <c r="AM56" s="158"/>
      <c r="AN56" s="169"/>
      <c r="AO56" s="168"/>
      <c r="AP56" s="158"/>
      <c r="AQ56" s="160"/>
      <c r="AR56" s="158"/>
      <c r="AS56" s="158"/>
      <c r="AT56" s="158"/>
      <c r="AU56" s="185"/>
      <c r="AV56" s="158"/>
      <c r="AW56" s="169"/>
      <c r="AX56" s="174">
        <f t="shared" si="94"/>
        <v>0</v>
      </c>
      <c r="AY56" s="156">
        <f t="shared" si="95"/>
        <v>0</v>
      </c>
      <c r="AZ56" s="175">
        <f t="shared" si="96"/>
        <v>0</v>
      </c>
      <c r="BA56" s="168"/>
      <c r="BB56" s="158"/>
      <c r="BC56" s="169"/>
      <c r="BD56" s="168"/>
      <c r="BE56" s="158"/>
      <c r="BF56" s="169"/>
      <c r="BG56" s="168"/>
      <c r="BH56" s="158"/>
      <c r="BI56" s="169"/>
      <c r="BJ56" s="168"/>
      <c r="BK56" s="158"/>
      <c r="BL56" s="169"/>
      <c r="BM56" s="168"/>
      <c r="BN56" s="158"/>
      <c r="BO56" s="160"/>
      <c r="BP56" s="168"/>
      <c r="BQ56" s="158"/>
      <c r="BR56" s="169"/>
      <c r="BS56" s="168"/>
      <c r="BT56" s="158"/>
      <c r="BU56" s="160"/>
      <c r="BV56" s="168"/>
      <c r="BW56" s="158"/>
      <c r="BX56" s="169"/>
      <c r="BY56" s="168"/>
      <c r="BZ56" s="158"/>
      <c r="CA56" s="160"/>
      <c r="CB56" s="168"/>
      <c r="CC56" s="158"/>
      <c r="CD56" s="169"/>
      <c r="CE56" s="168"/>
      <c r="CF56" s="158"/>
      <c r="CG56" s="169"/>
      <c r="CH56" s="168"/>
      <c r="CI56" s="158"/>
      <c r="CJ56" s="169"/>
      <c r="CK56" s="185"/>
      <c r="CL56" s="158"/>
      <c r="CM56" s="160"/>
      <c r="CN56" s="168"/>
      <c r="CO56" s="158"/>
      <c r="CP56" s="169"/>
      <c r="CQ56" s="284">
        <f t="shared" si="100"/>
        <v>0</v>
      </c>
      <c r="CR56" s="157">
        <f t="shared" si="101"/>
        <v>0</v>
      </c>
      <c r="CS56" s="161">
        <f t="shared" si="102"/>
        <v>0</v>
      </c>
    </row>
    <row r="57" spans="1:97" ht="15">
      <c r="A57" s="197" t="s">
        <v>375</v>
      </c>
      <c r="B57" s="168"/>
      <c r="C57" s="158"/>
      <c r="D57" s="169"/>
      <c r="E57" s="168"/>
      <c r="F57" s="158"/>
      <c r="G57" s="169"/>
      <c r="H57" s="168"/>
      <c r="I57" s="158"/>
      <c r="J57" s="169"/>
      <c r="K57" s="168"/>
      <c r="L57" s="158"/>
      <c r="M57" s="169"/>
      <c r="N57" s="168"/>
      <c r="O57" s="158"/>
      <c r="P57" s="169"/>
      <c r="Q57" s="185"/>
      <c r="R57" s="158"/>
      <c r="S57" s="160"/>
      <c r="T57" s="168"/>
      <c r="U57" s="158"/>
      <c r="V57" s="169"/>
      <c r="W57" s="168"/>
      <c r="X57" s="158"/>
      <c r="Y57" s="169"/>
      <c r="Z57" s="168"/>
      <c r="AA57" s="158"/>
      <c r="AB57" s="169"/>
      <c r="AC57" s="174">
        <f t="shared" si="7"/>
        <v>0</v>
      </c>
      <c r="AD57" s="156">
        <f t="shared" si="8"/>
        <v>0</v>
      </c>
      <c r="AE57" s="175">
        <f t="shared" si="9"/>
        <v>0</v>
      </c>
      <c r="AF57" s="168"/>
      <c r="AG57" s="158"/>
      <c r="AH57" s="169"/>
      <c r="AI57" s="168"/>
      <c r="AJ57" s="158"/>
      <c r="AK57" s="169"/>
      <c r="AL57" s="168"/>
      <c r="AM57" s="158"/>
      <c r="AN57" s="169"/>
      <c r="AO57" s="168"/>
      <c r="AP57" s="158"/>
      <c r="AQ57" s="160"/>
      <c r="AR57" s="158"/>
      <c r="AS57" s="158"/>
      <c r="AT57" s="158"/>
      <c r="AU57" s="185"/>
      <c r="AV57" s="158"/>
      <c r="AW57" s="169"/>
      <c r="AX57" s="174">
        <f t="shared" si="94"/>
        <v>0</v>
      </c>
      <c r="AY57" s="156">
        <f t="shared" si="95"/>
        <v>0</v>
      </c>
      <c r="AZ57" s="175">
        <f t="shared" si="96"/>
        <v>0</v>
      </c>
      <c r="BA57" s="168"/>
      <c r="BB57" s="158"/>
      <c r="BC57" s="169"/>
      <c r="BD57" s="168"/>
      <c r="BE57" s="158"/>
      <c r="BF57" s="169"/>
      <c r="BG57" s="168"/>
      <c r="BH57" s="158"/>
      <c r="BI57" s="169"/>
      <c r="BJ57" s="168"/>
      <c r="BK57" s="158"/>
      <c r="BL57" s="169"/>
      <c r="BM57" s="168"/>
      <c r="BN57" s="158"/>
      <c r="BO57" s="160"/>
      <c r="BP57" s="168"/>
      <c r="BQ57" s="158"/>
      <c r="BR57" s="169"/>
      <c r="BS57" s="168"/>
      <c r="BT57" s="158"/>
      <c r="BU57" s="160"/>
      <c r="BV57" s="168"/>
      <c r="BW57" s="158"/>
      <c r="BX57" s="169"/>
      <c r="BY57" s="168"/>
      <c r="BZ57" s="158"/>
      <c r="CA57" s="160"/>
      <c r="CB57" s="168"/>
      <c r="CC57" s="158"/>
      <c r="CD57" s="169"/>
      <c r="CE57" s="168"/>
      <c r="CF57" s="158"/>
      <c r="CG57" s="169"/>
      <c r="CH57" s="168"/>
      <c r="CI57" s="158"/>
      <c r="CJ57" s="169"/>
      <c r="CK57" s="185"/>
      <c r="CL57" s="158"/>
      <c r="CM57" s="160"/>
      <c r="CN57" s="168"/>
      <c r="CO57" s="158"/>
      <c r="CP57" s="169"/>
      <c r="CQ57" s="284">
        <f t="shared" si="100"/>
        <v>0</v>
      </c>
      <c r="CR57" s="157">
        <f t="shared" si="101"/>
        <v>0</v>
      </c>
      <c r="CS57" s="161">
        <f t="shared" si="102"/>
        <v>0</v>
      </c>
    </row>
    <row r="58" spans="1:97" ht="15">
      <c r="A58" s="197" t="s">
        <v>376</v>
      </c>
      <c r="B58" s="166">
        <f>SUM(B59:B63)</f>
        <v>0</v>
      </c>
      <c r="C58" s="155">
        <f aca="true" t="shared" si="103" ref="C58:P58">SUM(C59:C63)</f>
        <v>0</v>
      </c>
      <c r="D58" s="167">
        <f t="shared" si="103"/>
        <v>0</v>
      </c>
      <c r="E58" s="166">
        <f t="shared" si="103"/>
        <v>0</v>
      </c>
      <c r="F58" s="155">
        <f t="shared" si="103"/>
        <v>0</v>
      </c>
      <c r="G58" s="167">
        <f t="shared" si="103"/>
        <v>0</v>
      </c>
      <c r="H58" s="166">
        <f t="shared" si="103"/>
        <v>0</v>
      </c>
      <c r="I58" s="155">
        <f t="shared" si="103"/>
        <v>0</v>
      </c>
      <c r="J58" s="167">
        <f t="shared" si="103"/>
        <v>0</v>
      </c>
      <c r="K58" s="166">
        <f t="shared" si="103"/>
        <v>0</v>
      </c>
      <c r="L58" s="155">
        <f t="shared" si="103"/>
        <v>0</v>
      </c>
      <c r="M58" s="167">
        <f t="shared" si="103"/>
        <v>0</v>
      </c>
      <c r="N58" s="166">
        <f t="shared" si="103"/>
        <v>0</v>
      </c>
      <c r="O58" s="155">
        <f t="shared" si="103"/>
        <v>0</v>
      </c>
      <c r="P58" s="167">
        <f t="shared" si="103"/>
        <v>0</v>
      </c>
      <c r="Q58" s="184">
        <f aca="true" t="shared" si="104" ref="Q58:V58">SUM(Q59:Q63)</f>
        <v>0</v>
      </c>
      <c r="R58" s="155">
        <f t="shared" si="104"/>
        <v>0</v>
      </c>
      <c r="S58" s="159">
        <f t="shared" si="104"/>
        <v>0</v>
      </c>
      <c r="T58" s="166">
        <f t="shared" si="104"/>
        <v>0</v>
      </c>
      <c r="U58" s="155">
        <f t="shared" si="104"/>
        <v>0</v>
      </c>
      <c r="V58" s="167">
        <f t="shared" si="104"/>
        <v>0</v>
      </c>
      <c r="W58" s="166">
        <f aca="true" t="shared" si="105" ref="W58:AB58">SUM(W59:W63)</f>
        <v>0</v>
      </c>
      <c r="X58" s="155">
        <f t="shared" si="105"/>
        <v>0</v>
      </c>
      <c r="Y58" s="167">
        <f t="shared" si="105"/>
        <v>0</v>
      </c>
      <c r="Z58" s="166">
        <f t="shared" si="105"/>
        <v>0</v>
      </c>
      <c r="AA58" s="155">
        <f t="shared" si="105"/>
        <v>0</v>
      </c>
      <c r="AB58" s="167">
        <f t="shared" si="105"/>
        <v>0</v>
      </c>
      <c r="AC58" s="174">
        <f t="shared" si="7"/>
        <v>0</v>
      </c>
      <c r="AD58" s="156">
        <f t="shared" si="8"/>
        <v>0</v>
      </c>
      <c r="AE58" s="175">
        <f t="shared" si="9"/>
        <v>0</v>
      </c>
      <c r="AF58" s="166">
        <f aca="true" t="shared" si="106" ref="AF58:AW58">SUM(AF59:AF63)</f>
        <v>0</v>
      </c>
      <c r="AG58" s="155">
        <f t="shared" si="106"/>
        <v>0</v>
      </c>
      <c r="AH58" s="167">
        <f t="shared" si="106"/>
        <v>0</v>
      </c>
      <c r="AI58" s="166">
        <f aca="true" t="shared" si="107" ref="AI58:AN58">SUM(AI59:AI63)</f>
        <v>0</v>
      </c>
      <c r="AJ58" s="155">
        <f t="shared" si="107"/>
        <v>0</v>
      </c>
      <c r="AK58" s="167">
        <f t="shared" si="107"/>
        <v>0</v>
      </c>
      <c r="AL58" s="166">
        <f t="shared" si="107"/>
        <v>0</v>
      </c>
      <c r="AM58" s="155">
        <f t="shared" si="107"/>
        <v>0</v>
      </c>
      <c r="AN58" s="167">
        <f t="shared" si="107"/>
        <v>0</v>
      </c>
      <c r="AO58" s="166">
        <f t="shared" si="106"/>
        <v>0</v>
      </c>
      <c r="AP58" s="155">
        <f t="shared" si="106"/>
        <v>0</v>
      </c>
      <c r="AQ58" s="159">
        <f t="shared" si="106"/>
        <v>0</v>
      </c>
      <c r="AR58" s="155">
        <v>0</v>
      </c>
      <c r="AS58" s="155">
        <v>0</v>
      </c>
      <c r="AT58" s="155">
        <v>0</v>
      </c>
      <c r="AU58" s="184">
        <f t="shared" si="106"/>
        <v>0</v>
      </c>
      <c r="AV58" s="155">
        <f t="shared" si="106"/>
        <v>0</v>
      </c>
      <c r="AW58" s="167">
        <f t="shared" si="106"/>
        <v>0</v>
      </c>
      <c r="AX58" s="174">
        <f t="shared" si="94"/>
        <v>0</v>
      </c>
      <c r="AY58" s="156">
        <f t="shared" si="95"/>
        <v>0</v>
      </c>
      <c r="AZ58" s="175">
        <f t="shared" si="96"/>
        <v>0</v>
      </c>
      <c r="BA58" s="166">
        <f aca="true" t="shared" si="108" ref="BA58:BL58">SUM(BA59:BA63)</f>
        <v>0</v>
      </c>
      <c r="BB58" s="155">
        <f t="shared" si="108"/>
        <v>0</v>
      </c>
      <c r="BC58" s="167">
        <f t="shared" si="108"/>
        <v>0</v>
      </c>
      <c r="BD58" s="166">
        <f t="shared" si="108"/>
        <v>0</v>
      </c>
      <c r="BE58" s="155">
        <f t="shared" si="108"/>
        <v>0</v>
      </c>
      <c r="BF58" s="167">
        <f t="shared" si="108"/>
        <v>0</v>
      </c>
      <c r="BG58" s="166">
        <f>SUM(BG59:BG63)</f>
        <v>0</v>
      </c>
      <c r="BH58" s="155">
        <f>SUM(BH59:BH63)</f>
        <v>0</v>
      </c>
      <c r="BI58" s="167">
        <f>SUM(BI59:BI63)</f>
        <v>0</v>
      </c>
      <c r="BJ58" s="166">
        <f t="shared" si="108"/>
        <v>0</v>
      </c>
      <c r="BK58" s="155">
        <f t="shared" si="108"/>
        <v>0</v>
      </c>
      <c r="BL58" s="167">
        <f t="shared" si="108"/>
        <v>0</v>
      </c>
      <c r="BM58" s="166">
        <f aca="true" t="shared" si="109" ref="BM58:CP58">SUM(BM59:BM63)</f>
        <v>0</v>
      </c>
      <c r="BN58" s="155">
        <f t="shared" si="109"/>
        <v>0</v>
      </c>
      <c r="BO58" s="159">
        <f t="shared" si="109"/>
        <v>0</v>
      </c>
      <c r="BP58" s="310">
        <f t="shared" si="109"/>
        <v>0</v>
      </c>
      <c r="BQ58" s="159">
        <f t="shared" si="109"/>
        <v>0</v>
      </c>
      <c r="BR58" s="167">
        <f t="shared" si="109"/>
        <v>0</v>
      </c>
      <c r="BS58" s="310">
        <f t="shared" si="109"/>
        <v>0</v>
      </c>
      <c r="BT58" s="159">
        <f t="shared" si="109"/>
        <v>0</v>
      </c>
      <c r="BU58" s="159">
        <f t="shared" si="109"/>
        <v>0</v>
      </c>
      <c r="BV58" s="310">
        <f t="shared" si="109"/>
        <v>0</v>
      </c>
      <c r="BW58" s="159">
        <f t="shared" si="109"/>
        <v>0</v>
      </c>
      <c r="BX58" s="167">
        <f t="shared" si="109"/>
        <v>0</v>
      </c>
      <c r="BY58" s="310">
        <f t="shared" si="109"/>
        <v>0</v>
      </c>
      <c r="BZ58" s="159">
        <f t="shared" si="109"/>
        <v>0</v>
      </c>
      <c r="CA58" s="159">
        <f t="shared" si="109"/>
        <v>0</v>
      </c>
      <c r="CB58" s="310">
        <f t="shared" si="109"/>
        <v>0</v>
      </c>
      <c r="CC58" s="159">
        <f t="shared" si="109"/>
        <v>0</v>
      </c>
      <c r="CD58" s="167">
        <f t="shared" si="109"/>
        <v>0</v>
      </c>
      <c r="CE58" s="310">
        <f t="shared" si="109"/>
        <v>0</v>
      </c>
      <c r="CF58" s="159">
        <f t="shared" si="109"/>
        <v>0</v>
      </c>
      <c r="CG58" s="167">
        <f t="shared" si="109"/>
        <v>0</v>
      </c>
      <c r="CH58" s="310">
        <f t="shared" si="109"/>
        <v>0</v>
      </c>
      <c r="CI58" s="159">
        <f t="shared" si="109"/>
        <v>0</v>
      </c>
      <c r="CJ58" s="167">
        <f t="shared" si="109"/>
        <v>0</v>
      </c>
      <c r="CK58" s="184">
        <f t="shared" si="109"/>
        <v>0</v>
      </c>
      <c r="CL58" s="155">
        <f t="shared" si="109"/>
        <v>0</v>
      </c>
      <c r="CM58" s="159">
        <f t="shared" si="109"/>
        <v>0</v>
      </c>
      <c r="CN58" s="166">
        <f t="shared" si="109"/>
        <v>0</v>
      </c>
      <c r="CO58" s="166">
        <f t="shared" si="109"/>
        <v>0</v>
      </c>
      <c r="CP58" s="301">
        <f t="shared" si="109"/>
        <v>0</v>
      </c>
      <c r="CQ58" s="284">
        <f t="shared" si="100"/>
        <v>0</v>
      </c>
      <c r="CR58" s="157">
        <f t="shared" si="101"/>
        <v>0</v>
      </c>
      <c r="CS58" s="161">
        <f t="shared" si="102"/>
        <v>0</v>
      </c>
    </row>
    <row r="59" spans="1:97" ht="15">
      <c r="A59" s="186" t="s">
        <v>377</v>
      </c>
      <c r="B59" s="168"/>
      <c r="C59" s="158"/>
      <c r="D59" s="169"/>
      <c r="E59" s="168"/>
      <c r="F59" s="158"/>
      <c r="G59" s="169"/>
      <c r="H59" s="168"/>
      <c r="I59" s="158"/>
      <c r="J59" s="169"/>
      <c r="K59" s="168"/>
      <c r="L59" s="158"/>
      <c r="M59" s="169"/>
      <c r="N59" s="168"/>
      <c r="O59" s="158"/>
      <c r="P59" s="169"/>
      <c r="Q59" s="185"/>
      <c r="R59" s="158"/>
      <c r="S59" s="160"/>
      <c r="T59" s="168"/>
      <c r="U59" s="158"/>
      <c r="V59" s="169"/>
      <c r="W59" s="168"/>
      <c r="X59" s="158"/>
      <c r="Y59" s="169"/>
      <c r="Z59" s="168"/>
      <c r="AA59" s="158"/>
      <c r="AB59" s="169"/>
      <c r="AC59" s="174">
        <f t="shared" si="7"/>
        <v>0</v>
      </c>
      <c r="AD59" s="156">
        <f t="shared" si="8"/>
        <v>0</v>
      </c>
      <c r="AE59" s="175">
        <f t="shared" si="9"/>
        <v>0</v>
      </c>
      <c r="AF59" s="168"/>
      <c r="AG59" s="158"/>
      <c r="AH59" s="169"/>
      <c r="AI59" s="168"/>
      <c r="AJ59" s="158"/>
      <c r="AK59" s="169"/>
      <c r="AL59" s="168"/>
      <c r="AM59" s="158"/>
      <c r="AN59" s="169"/>
      <c r="AO59" s="168"/>
      <c r="AP59" s="158"/>
      <c r="AQ59" s="160"/>
      <c r="AR59" s="158"/>
      <c r="AS59" s="158"/>
      <c r="AT59" s="158"/>
      <c r="AU59" s="185"/>
      <c r="AV59" s="158"/>
      <c r="AW59" s="169"/>
      <c r="AX59" s="174">
        <f t="shared" si="94"/>
        <v>0</v>
      </c>
      <c r="AY59" s="156">
        <f t="shared" si="95"/>
        <v>0</v>
      </c>
      <c r="AZ59" s="175">
        <f t="shared" si="96"/>
        <v>0</v>
      </c>
      <c r="BA59" s="168"/>
      <c r="BB59" s="158"/>
      <c r="BC59" s="169"/>
      <c r="BD59" s="168"/>
      <c r="BE59" s="158"/>
      <c r="BF59" s="169"/>
      <c r="BG59" s="168"/>
      <c r="BH59" s="158"/>
      <c r="BI59" s="169"/>
      <c r="BJ59" s="168"/>
      <c r="BK59" s="158"/>
      <c r="BL59" s="169"/>
      <c r="BM59" s="168"/>
      <c r="BN59" s="158"/>
      <c r="BO59" s="160"/>
      <c r="BP59" s="168"/>
      <c r="BQ59" s="158"/>
      <c r="BR59" s="169"/>
      <c r="BS59" s="168"/>
      <c r="BT59" s="158"/>
      <c r="BU59" s="160"/>
      <c r="BV59" s="168"/>
      <c r="BW59" s="158"/>
      <c r="BX59" s="169"/>
      <c r="BY59" s="168"/>
      <c r="BZ59" s="158"/>
      <c r="CA59" s="160"/>
      <c r="CB59" s="168"/>
      <c r="CC59" s="158"/>
      <c r="CD59" s="169"/>
      <c r="CE59" s="168"/>
      <c r="CF59" s="158"/>
      <c r="CG59" s="169"/>
      <c r="CH59" s="168"/>
      <c r="CI59" s="158"/>
      <c r="CJ59" s="169"/>
      <c r="CK59" s="185"/>
      <c r="CL59" s="158"/>
      <c r="CM59" s="160"/>
      <c r="CN59" s="168"/>
      <c r="CO59" s="158"/>
      <c r="CP59" s="169"/>
      <c r="CQ59" s="284">
        <f t="shared" si="100"/>
        <v>0</v>
      </c>
      <c r="CR59" s="157">
        <f t="shared" si="101"/>
        <v>0</v>
      </c>
      <c r="CS59" s="161">
        <f t="shared" si="102"/>
        <v>0</v>
      </c>
    </row>
    <row r="60" spans="1:97" ht="15">
      <c r="A60" s="186" t="s">
        <v>378</v>
      </c>
      <c r="B60" s="168"/>
      <c r="C60" s="158"/>
      <c r="D60" s="169"/>
      <c r="E60" s="168"/>
      <c r="F60" s="158"/>
      <c r="G60" s="169"/>
      <c r="H60" s="168"/>
      <c r="I60" s="158"/>
      <c r="J60" s="169"/>
      <c r="K60" s="168"/>
      <c r="L60" s="158"/>
      <c r="M60" s="169"/>
      <c r="N60" s="168"/>
      <c r="O60" s="158"/>
      <c r="P60" s="169"/>
      <c r="Q60" s="185"/>
      <c r="R60" s="158"/>
      <c r="S60" s="160"/>
      <c r="T60" s="168"/>
      <c r="U60" s="158"/>
      <c r="V60" s="169"/>
      <c r="W60" s="168"/>
      <c r="X60" s="158"/>
      <c r="Y60" s="169"/>
      <c r="Z60" s="168"/>
      <c r="AA60" s="158"/>
      <c r="AB60" s="169"/>
      <c r="AC60" s="174">
        <f t="shared" si="7"/>
        <v>0</v>
      </c>
      <c r="AD60" s="156">
        <f t="shared" si="8"/>
        <v>0</v>
      </c>
      <c r="AE60" s="175">
        <f t="shared" si="9"/>
        <v>0</v>
      </c>
      <c r="AF60" s="168"/>
      <c r="AG60" s="158"/>
      <c r="AH60" s="169"/>
      <c r="AI60" s="168"/>
      <c r="AJ60" s="158"/>
      <c r="AK60" s="169"/>
      <c r="AL60" s="168"/>
      <c r="AM60" s="158"/>
      <c r="AN60" s="169"/>
      <c r="AO60" s="168"/>
      <c r="AP60" s="158"/>
      <c r="AQ60" s="160"/>
      <c r="AR60" s="158"/>
      <c r="AS60" s="158"/>
      <c r="AT60" s="158"/>
      <c r="AU60" s="185"/>
      <c r="AV60" s="158"/>
      <c r="AW60" s="169"/>
      <c r="AX60" s="174">
        <f t="shared" si="94"/>
        <v>0</v>
      </c>
      <c r="AY60" s="156">
        <f t="shared" si="95"/>
        <v>0</v>
      </c>
      <c r="AZ60" s="175">
        <f t="shared" si="96"/>
        <v>0</v>
      </c>
      <c r="BA60" s="168"/>
      <c r="BB60" s="158"/>
      <c r="BC60" s="169"/>
      <c r="BD60" s="168"/>
      <c r="BE60" s="158"/>
      <c r="BF60" s="169"/>
      <c r="BG60" s="168"/>
      <c r="BH60" s="158"/>
      <c r="BI60" s="169"/>
      <c r="BJ60" s="168"/>
      <c r="BK60" s="158"/>
      <c r="BL60" s="169"/>
      <c r="BM60" s="168"/>
      <c r="BN60" s="158"/>
      <c r="BO60" s="160"/>
      <c r="BP60" s="168"/>
      <c r="BQ60" s="158"/>
      <c r="BR60" s="169"/>
      <c r="BS60" s="168"/>
      <c r="BT60" s="158"/>
      <c r="BU60" s="160"/>
      <c r="BV60" s="168"/>
      <c r="BW60" s="158"/>
      <c r="BX60" s="169"/>
      <c r="BY60" s="168"/>
      <c r="BZ60" s="158"/>
      <c r="CA60" s="160"/>
      <c r="CB60" s="168"/>
      <c r="CC60" s="158"/>
      <c r="CD60" s="169"/>
      <c r="CE60" s="168"/>
      <c r="CF60" s="158"/>
      <c r="CG60" s="169"/>
      <c r="CH60" s="168"/>
      <c r="CI60" s="158"/>
      <c r="CJ60" s="169"/>
      <c r="CK60" s="185"/>
      <c r="CL60" s="158"/>
      <c r="CM60" s="160"/>
      <c r="CN60" s="168"/>
      <c r="CO60" s="158"/>
      <c r="CP60" s="169"/>
      <c r="CQ60" s="284">
        <f t="shared" si="100"/>
        <v>0</v>
      </c>
      <c r="CR60" s="157">
        <f t="shared" si="101"/>
        <v>0</v>
      </c>
      <c r="CS60" s="161">
        <f t="shared" si="102"/>
        <v>0</v>
      </c>
    </row>
    <row r="61" spans="1:97" ht="15">
      <c r="A61" s="186" t="s">
        <v>381</v>
      </c>
      <c r="B61" s="168"/>
      <c r="C61" s="158"/>
      <c r="D61" s="169"/>
      <c r="E61" s="168"/>
      <c r="F61" s="158"/>
      <c r="G61" s="169"/>
      <c r="H61" s="168"/>
      <c r="I61" s="158"/>
      <c r="J61" s="169"/>
      <c r="K61" s="168"/>
      <c r="L61" s="158"/>
      <c r="M61" s="169"/>
      <c r="N61" s="168"/>
      <c r="O61" s="158"/>
      <c r="P61" s="169"/>
      <c r="Q61" s="185"/>
      <c r="R61" s="158"/>
      <c r="S61" s="160"/>
      <c r="T61" s="168"/>
      <c r="U61" s="158"/>
      <c r="V61" s="169"/>
      <c r="W61" s="168"/>
      <c r="X61" s="158"/>
      <c r="Y61" s="169"/>
      <c r="Z61" s="168"/>
      <c r="AA61" s="158"/>
      <c r="AB61" s="169"/>
      <c r="AC61" s="174">
        <f t="shared" si="7"/>
        <v>0</v>
      </c>
      <c r="AD61" s="156">
        <f t="shared" si="8"/>
        <v>0</v>
      </c>
      <c r="AE61" s="175">
        <f t="shared" si="9"/>
        <v>0</v>
      </c>
      <c r="AF61" s="168"/>
      <c r="AG61" s="158"/>
      <c r="AH61" s="169"/>
      <c r="AI61" s="168"/>
      <c r="AJ61" s="158"/>
      <c r="AK61" s="169"/>
      <c r="AL61" s="168"/>
      <c r="AM61" s="158"/>
      <c r="AN61" s="169"/>
      <c r="AO61" s="168"/>
      <c r="AP61" s="158"/>
      <c r="AQ61" s="160"/>
      <c r="AR61" s="158"/>
      <c r="AS61" s="158"/>
      <c r="AT61" s="158"/>
      <c r="AU61" s="185"/>
      <c r="AV61" s="158"/>
      <c r="AW61" s="169"/>
      <c r="AX61" s="174">
        <f t="shared" si="94"/>
        <v>0</v>
      </c>
      <c r="AY61" s="156">
        <f t="shared" si="95"/>
        <v>0</v>
      </c>
      <c r="AZ61" s="175">
        <f t="shared" si="96"/>
        <v>0</v>
      </c>
      <c r="BA61" s="168"/>
      <c r="BB61" s="158"/>
      <c r="BC61" s="169"/>
      <c r="BD61" s="168"/>
      <c r="BE61" s="158"/>
      <c r="BF61" s="169"/>
      <c r="BG61" s="168"/>
      <c r="BH61" s="158"/>
      <c r="BI61" s="169"/>
      <c r="BJ61" s="168"/>
      <c r="BK61" s="158"/>
      <c r="BL61" s="169"/>
      <c r="BM61" s="168"/>
      <c r="BN61" s="158"/>
      <c r="BO61" s="160"/>
      <c r="BP61" s="168"/>
      <c r="BQ61" s="158"/>
      <c r="BR61" s="169"/>
      <c r="BS61" s="168"/>
      <c r="BT61" s="158"/>
      <c r="BU61" s="160"/>
      <c r="BV61" s="168"/>
      <c r="BW61" s="158"/>
      <c r="BX61" s="169"/>
      <c r="BY61" s="168"/>
      <c r="BZ61" s="158"/>
      <c r="CA61" s="160"/>
      <c r="CB61" s="168"/>
      <c r="CC61" s="158"/>
      <c r="CD61" s="169"/>
      <c r="CE61" s="168"/>
      <c r="CF61" s="158"/>
      <c r="CG61" s="169"/>
      <c r="CH61" s="168"/>
      <c r="CI61" s="158"/>
      <c r="CJ61" s="169"/>
      <c r="CK61" s="185"/>
      <c r="CL61" s="158"/>
      <c r="CM61" s="160"/>
      <c r="CN61" s="168"/>
      <c r="CO61" s="158"/>
      <c r="CP61" s="169"/>
      <c r="CQ61" s="284">
        <f t="shared" si="100"/>
        <v>0</v>
      </c>
      <c r="CR61" s="157">
        <f t="shared" si="101"/>
        <v>0</v>
      </c>
      <c r="CS61" s="161">
        <f t="shared" si="102"/>
        <v>0</v>
      </c>
    </row>
    <row r="62" spans="1:97" ht="15">
      <c r="A62" s="186" t="s">
        <v>380</v>
      </c>
      <c r="B62" s="168"/>
      <c r="C62" s="158"/>
      <c r="D62" s="169"/>
      <c r="E62" s="168"/>
      <c r="F62" s="158"/>
      <c r="G62" s="169"/>
      <c r="H62" s="168"/>
      <c r="I62" s="158"/>
      <c r="J62" s="169"/>
      <c r="K62" s="168"/>
      <c r="L62" s="158"/>
      <c r="M62" s="169"/>
      <c r="N62" s="168"/>
      <c r="O62" s="158"/>
      <c r="P62" s="169"/>
      <c r="Q62" s="185"/>
      <c r="R62" s="158"/>
      <c r="S62" s="160"/>
      <c r="T62" s="168"/>
      <c r="U62" s="158"/>
      <c r="V62" s="169"/>
      <c r="W62" s="168"/>
      <c r="X62" s="158"/>
      <c r="Y62" s="169"/>
      <c r="Z62" s="168"/>
      <c r="AA62" s="158"/>
      <c r="AB62" s="169"/>
      <c r="AC62" s="174">
        <f t="shared" si="7"/>
        <v>0</v>
      </c>
      <c r="AD62" s="156">
        <f t="shared" si="8"/>
        <v>0</v>
      </c>
      <c r="AE62" s="175">
        <f t="shared" si="9"/>
        <v>0</v>
      </c>
      <c r="AF62" s="168"/>
      <c r="AG62" s="158"/>
      <c r="AH62" s="169"/>
      <c r="AI62" s="168"/>
      <c r="AJ62" s="158"/>
      <c r="AK62" s="169"/>
      <c r="AL62" s="168"/>
      <c r="AM62" s="158"/>
      <c r="AN62" s="169"/>
      <c r="AO62" s="168"/>
      <c r="AP62" s="158"/>
      <c r="AQ62" s="160"/>
      <c r="AR62" s="158"/>
      <c r="AS62" s="158"/>
      <c r="AT62" s="158"/>
      <c r="AU62" s="185"/>
      <c r="AV62" s="158"/>
      <c r="AW62" s="169"/>
      <c r="AX62" s="174">
        <f t="shared" si="94"/>
        <v>0</v>
      </c>
      <c r="AY62" s="156">
        <f t="shared" si="95"/>
        <v>0</v>
      </c>
      <c r="AZ62" s="175">
        <f t="shared" si="96"/>
        <v>0</v>
      </c>
      <c r="BA62" s="168"/>
      <c r="BB62" s="158"/>
      <c r="BC62" s="169"/>
      <c r="BD62" s="168"/>
      <c r="BE62" s="158"/>
      <c r="BF62" s="169"/>
      <c r="BG62" s="168"/>
      <c r="BH62" s="158"/>
      <c r="BI62" s="169"/>
      <c r="BJ62" s="168"/>
      <c r="BK62" s="158"/>
      <c r="BL62" s="169"/>
      <c r="BM62" s="168"/>
      <c r="BN62" s="158"/>
      <c r="BO62" s="160"/>
      <c r="BP62" s="168"/>
      <c r="BQ62" s="158"/>
      <c r="BR62" s="169"/>
      <c r="BS62" s="168"/>
      <c r="BT62" s="158"/>
      <c r="BU62" s="160"/>
      <c r="BV62" s="168"/>
      <c r="BW62" s="158"/>
      <c r="BX62" s="169"/>
      <c r="BY62" s="168"/>
      <c r="BZ62" s="158"/>
      <c r="CA62" s="160"/>
      <c r="CB62" s="168"/>
      <c r="CC62" s="158"/>
      <c r="CD62" s="169"/>
      <c r="CE62" s="168"/>
      <c r="CF62" s="158"/>
      <c r="CG62" s="169"/>
      <c r="CH62" s="168"/>
      <c r="CI62" s="158"/>
      <c r="CJ62" s="169"/>
      <c r="CK62" s="185"/>
      <c r="CL62" s="158"/>
      <c r="CM62" s="160"/>
      <c r="CN62" s="168"/>
      <c r="CO62" s="158"/>
      <c r="CP62" s="169"/>
      <c r="CQ62" s="284">
        <f t="shared" si="100"/>
        <v>0</v>
      </c>
      <c r="CR62" s="157">
        <f t="shared" si="101"/>
        <v>0</v>
      </c>
      <c r="CS62" s="161">
        <f t="shared" si="102"/>
        <v>0</v>
      </c>
    </row>
    <row r="63" spans="1:97" ht="15">
      <c r="A63" s="186" t="s">
        <v>229</v>
      </c>
      <c r="B63" s="168"/>
      <c r="C63" s="158"/>
      <c r="D63" s="169"/>
      <c r="E63" s="168"/>
      <c r="F63" s="158"/>
      <c r="G63" s="169"/>
      <c r="H63" s="168"/>
      <c r="I63" s="158"/>
      <c r="J63" s="169"/>
      <c r="K63" s="168"/>
      <c r="L63" s="158"/>
      <c r="M63" s="169"/>
      <c r="N63" s="168"/>
      <c r="O63" s="158"/>
      <c r="P63" s="169"/>
      <c r="Q63" s="185"/>
      <c r="R63" s="158"/>
      <c r="S63" s="160"/>
      <c r="T63" s="168"/>
      <c r="U63" s="158"/>
      <c r="V63" s="169"/>
      <c r="W63" s="168"/>
      <c r="X63" s="158"/>
      <c r="Y63" s="169"/>
      <c r="Z63" s="168"/>
      <c r="AA63" s="158"/>
      <c r="AB63" s="169"/>
      <c r="AC63" s="174">
        <f t="shared" si="7"/>
        <v>0</v>
      </c>
      <c r="AD63" s="156">
        <f t="shared" si="8"/>
        <v>0</v>
      </c>
      <c r="AE63" s="175">
        <f t="shared" si="9"/>
        <v>0</v>
      </c>
      <c r="AF63" s="168"/>
      <c r="AG63" s="158"/>
      <c r="AH63" s="169"/>
      <c r="AI63" s="168"/>
      <c r="AJ63" s="158"/>
      <c r="AK63" s="169"/>
      <c r="AL63" s="168"/>
      <c r="AM63" s="158"/>
      <c r="AN63" s="169"/>
      <c r="AO63" s="168"/>
      <c r="AP63" s="158"/>
      <c r="AQ63" s="160"/>
      <c r="AR63" s="158"/>
      <c r="AS63" s="158"/>
      <c r="AT63" s="158"/>
      <c r="AU63" s="185"/>
      <c r="AV63" s="158"/>
      <c r="AW63" s="169"/>
      <c r="AX63" s="174">
        <f t="shared" si="94"/>
        <v>0</v>
      </c>
      <c r="AY63" s="156">
        <f t="shared" si="95"/>
        <v>0</v>
      </c>
      <c r="AZ63" s="175">
        <f t="shared" si="96"/>
        <v>0</v>
      </c>
      <c r="BA63" s="168"/>
      <c r="BB63" s="158"/>
      <c r="BC63" s="169"/>
      <c r="BD63" s="168"/>
      <c r="BE63" s="158"/>
      <c r="BF63" s="169"/>
      <c r="BG63" s="168"/>
      <c r="BH63" s="158"/>
      <c r="BI63" s="169"/>
      <c r="BJ63" s="168"/>
      <c r="BK63" s="158"/>
      <c r="BL63" s="169"/>
      <c r="BM63" s="168"/>
      <c r="BN63" s="158"/>
      <c r="BO63" s="160"/>
      <c r="BP63" s="168"/>
      <c r="BQ63" s="158"/>
      <c r="BR63" s="169"/>
      <c r="BS63" s="168"/>
      <c r="BT63" s="158"/>
      <c r="BU63" s="160"/>
      <c r="BV63" s="168"/>
      <c r="BW63" s="158"/>
      <c r="BX63" s="169"/>
      <c r="BY63" s="168"/>
      <c r="BZ63" s="158"/>
      <c r="CA63" s="160"/>
      <c r="CB63" s="168"/>
      <c r="CC63" s="158"/>
      <c r="CD63" s="169"/>
      <c r="CE63" s="168"/>
      <c r="CF63" s="158"/>
      <c r="CG63" s="169"/>
      <c r="CH63" s="168"/>
      <c r="CI63" s="158"/>
      <c r="CJ63" s="169"/>
      <c r="CK63" s="185"/>
      <c r="CL63" s="158"/>
      <c r="CM63" s="160"/>
      <c r="CN63" s="168"/>
      <c r="CO63" s="158"/>
      <c r="CP63" s="169"/>
      <c r="CQ63" s="284">
        <f t="shared" si="100"/>
        <v>0</v>
      </c>
      <c r="CR63" s="157">
        <f t="shared" si="101"/>
        <v>0</v>
      </c>
      <c r="CS63" s="161">
        <f t="shared" si="102"/>
        <v>0</v>
      </c>
    </row>
    <row r="64" spans="1:97" ht="15">
      <c r="A64" s="186"/>
      <c r="B64" s="168"/>
      <c r="C64" s="158"/>
      <c r="D64" s="169"/>
      <c r="E64" s="168"/>
      <c r="F64" s="158"/>
      <c r="G64" s="169"/>
      <c r="H64" s="168"/>
      <c r="I64" s="158"/>
      <c r="J64" s="169"/>
      <c r="K64" s="168"/>
      <c r="L64" s="158"/>
      <c r="M64" s="169"/>
      <c r="N64" s="168"/>
      <c r="O64" s="158"/>
      <c r="P64" s="169"/>
      <c r="Q64" s="185"/>
      <c r="R64" s="158"/>
      <c r="S64" s="160"/>
      <c r="T64" s="168"/>
      <c r="U64" s="158"/>
      <c r="V64" s="169"/>
      <c r="W64" s="168"/>
      <c r="X64" s="158"/>
      <c r="Y64" s="169"/>
      <c r="Z64" s="168"/>
      <c r="AA64" s="158"/>
      <c r="AB64" s="169"/>
      <c r="AC64" s="174">
        <f t="shared" si="7"/>
        <v>0</v>
      </c>
      <c r="AD64" s="156">
        <f t="shared" si="8"/>
        <v>0</v>
      </c>
      <c r="AE64" s="175">
        <f t="shared" si="9"/>
        <v>0</v>
      </c>
      <c r="AF64" s="168"/>
      <c r="AG64" s="158"/>
      <c r="AH64" s="169"/>
      <c r="AI64" s="168"/>
      <c r="AJ64" s="158"/>
      <c r="AK64" s="169"/>
      <c r="AL64" s="168"/>
      <c r="AM64" s="158"/>
      <c r="AN64" s="169"/>
      <c r="AO64" s="168"/>
      <c r="AP64" s="158"/>
      <c r="AQ64" s="160"/>
      <c r="AR64" s="158"/>
      <c r="AS64" s="158"/>
      <c r="AT64" s="158"/>
      <c r="AU64" s="185"/>
      <c r="AV64" s="158"/>
      <c r="AW64" s="169"/>
      <c r="AX64" s="174">
        <f t="shared" si="94"/>
        <v>0</v>
      </c>
      <c r="AY64" s="156">
        <f t="shared" si="95"/>
        <v>0</v>
      </c>
      <c r="AZ64" s="175">
        <f t="shared" si="96"/>
        <v>0</v>
      </c>
      <c r="BA64" s="168"/>
      <c r="BB64" s="158"/>
      <c r="BC64" s="169"/>
      <c r="BD64" s="168"/>
      <c r="BE64" s="158"/>
      <c r="BF64" s="169"/>
      <c r="BG64" s="168"/>
      <c r="BH64" s="158"/>
      <c r="BI64" s="169"/>
      <c r="BJ64" s="168"/>
      <c r="BK64" s="158"/>
      <c r="BL64" s="169"/>
      <c r="BM64" s="168"/>
      <c r="BN64" s="158"/>
      <c r="BO64" s="160"/>
      <c r="BP64" s="168"/>
      <c r="BQ64" s="158"/>
      <c r="BR64" s="169"/>
      <c r="BS64" s="168"/>
      <c r="BT64" s="158"/>
      <c r="BU64" s="160"/>
      <c r="BV64" s="168"/>
      <c r="BW64" s="158"/>
      <c r="BX64" s="169"/>
      <c r="BY64" s="168"/>
      <c r="BZ64" s="158"/>
      <c r="CA64" s="160"/>
      <c r="CB64" s="168"/>
      <c r="CC64" s="158"/>
      <c r="CD64" s="169"/>
      <c r="CE64" s="168"/>
      <c r="CF64" s="158"/>
      <c r="CG64" s="169"/>
      <c r="CH64" s="168"/>
      <c r="CI64" s="158"/>
      <c r="CJ64" s="169"/>
      <c r="CK64" s="185"/>
      <c r="CL64" s="158"/>
      <c r="CM64" s="160"/>
      <c r="CN64" s="168"/>
      <c r="CO64" s="158"/>
      <c r="CP64" s="169"/>
      <c r="CQ64" s="284">
        <f t="shared" si="100"/>
        <v>0</v>
      </c>
      <c r="CR64" s="157">
        <f t="shared" si="101"/>
        <v>0</v>
      </c>
      <c r="CS64" s="161">
        <f t="shared" si="102"/>
        <v>0</v>
      </c>
    </row>
    <row r="65" spans="1:97" ht="15.75" thickBot="1">
      <c r="A65" s="186" t="s">
        <v>383</v>
      </c>
      <c r="B65" s="170"/>
      <c r="C65" s="171"/>
      <c r="D65" s="172"/>
      <c r="E65" s="170"/>
      <c r="F65" s="171"/>
      <c r="G65" s="172"/>
      <c r="H65" s="170"/>
      <c r="I65" s="171"/>
      <c r="J65" s="172"/>
      <c r="K65" s="170"/>
      <c r="L65" s="171"/>
      <c r="M65" s="172"/>
      <c r="N65" s="170"/>
      <c r="O65" s="171"/>
      <c r="P65" s="172"/>
      <c r="Q65" s="185"/>
      <c r="R65" s="158"/>
      <c r="S65" s="160"/>
      <c r="T65" s="170"/>
      <c r="U65" s="171"/>
      <c r="V65" s="172"/>
      <c r="W65" s="170"/>
      <c r="X65" s="171"/>
      <c r="Y65" s="172"/>
      <c r="Z65" s="170"/>
      <c r="AA65" s="171"/>
      <c r="AB65" s="172"/>
      <c r="AC65" s="176">
        <f t="shared" si="7"/>
        <v>0</v>
      </c>
      <c r="AD65" s="177">
        <f t="shared" si="8"/>
        <v>0</v>
      </c>
      <c r="AE65" s="178">
        <f t="shared" si="9"/>
        <v>0</v>
      </c>
      <c r="AF65" s="170"/>
      <c r="AG65" s="171"/>
      <c r="AH65" s="172"/>
      <c r="AI65" s="170"/>
      <c r="AJ65" s="171"/>
      <c r="AK65" s="172"/>
      <c r="AL65" s="170"/>
      <c r="AM65" s="171"/>
      <c r="AN65" s="172"/>
      <c r="AO65" s="170"/>
      <c r="AP65" s="171"/>
      <c r="AQ65" s="282"/>
      <c r="AR65" s="171"/>
      <c r="AS65" s="171"/>
      <c r="AT65" s="171"/>
      <c r="AU65" s="309"/>
      <c r="AV65" s="171"/>
      <c r="AW65" s="172"/>
      <c r="AX65" s="176">
        <f t="shared" si="94"/>
        <v>0</v>
      </c>
      <c r="AY65" s="177">
        <f t="shared" si="95"/>
        <v>0</v>
      </c>
      <c r="AZ65" s="178">
        <f t="shared" si="96"/>
        <v>0</v>
      </c>
      <c r="BA65" s="170"/>
      <c r="BB65" s="171"/>
      <c r="BC65" s="172"/>
      <c r="BD65" s="170"/>
      <c r="BE65" s="171"/>
      <c r="BF65" s="172"/>
      <c r="BG65" s="170"/>
      <c r="BH65" s="171"/>
      <c r="BI65" s="172"/>
      <c r="BJ65" s="170"/>
      <c r="BK65" s="171"/>
      <c r="BL65" s="172"/>
      <c r="BM65" s="170"/>
      <c r="BN65" s="171"/>
      <c r="BO65" s="282"/>
      <c r="BP65" s="170"/>
      <c r="BQ65" s="171"/>
      <c r="BR65" s="172"/>
      <c r="BS65" s="170"/>
      <c r="BT65" s="171"/>
      <c r="BU65" s="282"/>
      <c r="BV65" s="170"/>
      <c r="BW65" s="171"/>
      <c r="BX65" s="172"/>
      <c r="BY65" s="170"/>
      <c r="BZ65" s="171"/>
      <c r="CA65" s="282"/>
      <c r="CB65" s="170"/>
      <c r="CC65" s="171"/>
      <c r="CD65" s="172"/>
      <c r="CE65" s="170"/>
      <c r="CF65" s="171"/>
      <c r="CG65" s="172"/>
      <c r="CH65" s="170"/>
      <c r="CI65" s="171"/>
      <c r="CJ65" s="172"/>
      <c r="CK65" s="309"/>
      <c r="CL65" s="171"/>
      <c r="CM65" s="282"/>
      <c r="CN65" s="170"/>
      <c r="CO65" s="171"/>
      <c r="CP65" s="172"/>
      <c r="CQ65" s="285">
        <f t="shared" si="100"/>
        <v>0</v>
      </c>
      <c r="CR65" s="162">
        <f t="shared" si="101"/>
        <v>0</v>
      </c>
      <c r="CS65" s="163">
        <f t="shared" si="102"/>
        <v>0</v>
      </c>
    </row>
    <row r="66" spans="1:79" ht="12.75">
      <c r="A66" s="27"/>
      <c r="C66"/>
      <c r="AR66" s="27"/>
      <c r="AS66" s="27"/>
      <c r="AT66" s="27"/>
      <c r="BX66" s="27"/>
      <c r="BY66" s="27"/>
      <c r="BZ66" s="27"/>
      <c r="CA66" s="27"/>
    </row>
    <row r="67" spans="1:46" ht="12.75">
      <c r="A67" s="27"/>
      <c r="C67"/>
      <c r="AR67" s="27"/>
      <c r="AS67" s="27"/>
      <c r="AT67" s="27"/>
    </row>
    <row r="68" spans="1:46" ht="12.75">
      <c r="A68" s="27"/>
      <c r="C68"/>
      <c r="AR68" s="27"/>
      <c r="AS68" s="27"/>
      <c r="AT68" s="27"/>
    </row>
    <row r="69" spans="1:46" ht="12.75">
      <c r="A69" s="27"/>
      <c r="C69"/>
      <c r="AR69" s="27"/>
      <c r="AS69" s="27"/>
      <c r="AT69" s="27"/>
    </row>
    <row r="70" spans="44:46" ht="12.75">
      <c r="AR70" s="27"/>
      <c r="AS70" s="27"/>
      <c r="AT70" s="27"/>
    </row>
    <row r="71" spans="44:46" ht="12.75">
      <c r="AR71" s="27"/>
      <c r="AS71" s="27"/>
      <c r="AT71" s="27"/>
    </row>
    <row r="72" spans="44:46" ht="12.75">
      <c r="AR72" s="27"/>
      <c r="AS72" s="27"/>
      <c r="AT72" s="27"/>
    </row>
    <row r="73" spans="44:46" ht="12.75">
      <c r="AR73" s="27"/>
      <c r="AS73" s="27"/>
      <c r="AT73" s="27"/>
    </row>
    <row r="74" spans="44:46" ht="12.75">
      <c r="AR74" s="27"/>
      <c r="AS74" s="27"/>
      <c r="AT74" s="27"/>
    </row>
    <row r="75" spans="44:46" ht="12.75">
      <c r="AR75" s="27"/>
      <c r="AS75" s="27"/>
      <c r="AT75" s="27"/>
    </row>
    <row r="76" spans="44:46" ht="12.75">
      <c r="AR76" s="27"/>
      <c r="AS76" s="27"/>
      <c r="AT76" s="27"/>
    </row>
    <row r="77" spans="44:46" ht="12.75">
      <c r="AR77" s="27"/>
      <c r="AS77" s="27"/>
      <c r="AT77" s="27"/>
    </row>
    <row r="78" spans="44:46" ht="12.75">
      <c r="AR78" s="27"/>
      <c r="AS78" s="27"/>
      <c r="AT78" s="27"/>
    </row>
    <row r="79" spans="44:46" ht="12.75">
      <c r="AR79" s="27"/>
      <c r="AS79" s="27"/>
      <c r="AT79" s="27"/>
    </row>
    <row r="80" spans="44:46" ht="12.75">
      <c r="AR80" s="27"/>
      <c r="AS80" s="27"/>
      <c r="AT80" s="27"/>
    </row>
    <row r="81" spans="44:46" ht="12.75">
      <c r="AR81" s="27"/>
      <c r="AS81" s="27"/>
      <c r="AT81" s="27"/>
    </row>
    <row r="82" spans="44:46" ht="12.75">
      <c r="AR82" s="27"/>
      <c r="AS82" s="27"/>
      <c r="AT82" s="27"/>
    </row>
    <row r="83" spans="44:46" ht="12.75">
      <c r="AR83" s="27"/>
      <c r="AS83" s="27"/>
      <c r="AT83" s="27"/>
    </row>
    <row r="84" spans="44:46" ht="12.75">
      <c r="AR84" s="27"/>
      <c r="AS84" s="27"/>
      <c r="AT84" s="27"/>
    </row>
    <row r="85" spans="44:46" ht="12.75">
      <c r="AR85" s="27"/>
      <c r="AS85" s="27"/>
      <c r="AT85" s="27"/>
    </row>
    <row r="86" spans="44:46" ht="12.75">
      <c r="AR86" s="27"/>
      <c r="AS86" s="27"/>
      <c r="AT86" s="27"/>
    </row>
    <row r="87" spans="44:46" ht="12.75">
      <c r="AR87" s="27"/>
      <c r="AS87" s="27"/>
      <c r="AT87" s="27"/>
    </row>
    <row r="88" spans="44:46" ht="12.75">
      <c r="AR88" s="27"/>
      <c r="AS88" s="27"/>
      <c r="AT88" s="27"/>
    </row>
    <row r="89" spans="44:46" ht="12.75">
      <c r="AR89" s="27"/>
      <c r="AS89" s="27"/>
      <c r="AT89" s="27"/>
    </row>
    <row r="90" spans="44:46" ht="12.75">
      <c r="AR90" s="27"/>
      <c r="AS90" s="27"/>
      <c r="AT90" s="27"/>
    </row>
    <row r="91" spans="44:46" ht="12.75">
      <c r="AR91" s="27"/>
      <c r="AS91" s="27"/>
      <c r="AT91" s="27"/>
    </row>
    <row r="92" spans="44:46" ht="12.75">
      <c r="AR92" s="27"/>
      <c r="AS92" s="27"/>
      <c r="AT92" s="27"/>
    </row>
    <row r="93" spans="44:46" ht="12.75">
      <c r="AR93" s="27"/>
      <c r="AS93" s="27"/>
      <c r="AT93" s="27"/>
    </row>
    <row r="94" spans="44:46" ht="12.75">
      <c r="AR94" s="27"/>
      <c r="AS94" s="27"/>
      <c r="AT94" s="27"/>
    </row>
    <row r="95" spans="44:46" ht="12.75">
      <c r="AR95" s="27"/>
      <c r="AS95" s="27"/>
      <c r="AT95" s="27"/>
    </row>
    <row r="96" spans="44:46" ht="12.75">
      <c r="AR96" s="27"/>
      <c r="AS96" s="27"/>
      <c r="AT96" s="27"/>
    </row>
    <row r="97" spans="44:46" ht="12.75">
      <c r="AR97" s="27"/>
      <c r="AS97" s="27"/>
      <c r="AT97" s="27"/>
    </row>
    <row r="98" spans="44:46" ht="12.75">
      <c r="AR98" s="27"/>
      <c r="AS98" s="27"/>
      <c r="AT98" s="27"/>
    </row>
    <row r="99" spans="44:46" ht="12.75">
      <c r="AR99" s="27"/>
      <c r="AS99" s="27"/>
      <c r="AT99" s="27"/>
    </row>
    <row r="100" spans="44:46" ht="12.75">
      <c r="AR100" s="27"/>
      <c r="AS100" s="27"/>
      <c r="AT100" s="27"/>
    </row>
    <row r="101" spans="44:46" ht="12.75">
      <c r="AR101" s="27"/>
      <c r="AS101" s="27"/>
      <c r="AT101" s="27"/>
    </row>
    <row r="102" spans="44:46" ht="12.75">
      <c r="AR102" s="27"/>
      <c r="AS102" s="27"/>
      <c r="AT102" s="27"/>
    </row>
    <row r="103" spans="44:46" ht="12.75">
      <c r="AR103" s="27"/>
      <c r="AS103" s="27"/>
      <c r="AT103" s="27"/>
    </row>
    <row r="104" spans="44:46" ht="12.75">
      <c r="AR104" s="27"/>
      <c r="AS104" s="27"/>
      <c r="AT104" s="27"/>
    </row>
    <row r="105" spans="44:46" ht="12.75">
      <c r="AR105" s="27"/>
      <c r="AS105" s="27"/>
      <c r="AT105" s="27"/>
    </row>
    <row r="106" spans="44:46" ht="12.75">
      <c r="AR106" s="27"/>
      <c r="AS106" s="27"/>
      <c r="AT106" s="27"/>
    </row>
    <row r="107" spans="44:46" ht="12.75">
      <c r="AR107" s="27"/>
      <c r="AS107" s="27"/>
      <c r="AT107" s="27"/>
    </row>
    <row r="108" spans="44:46" ht="12.75">
      <c r="AR108" s="27"/>
      <c r="AS108" s="27"/>
      <c r="AT108" s="27"/>
    </row>
    <row r="109" spans="44:46" ht="12.75">
      <c r="AR109" s="27"/>
      <c r="AS109" s="27"/>
      <c r="AT109" s="27"/>
    </row>
    <row r="110" spans="44:46" ht="12.75">
      <c r="AR110" s="27"/>
      <c r="AS110" s="27"/>
      <c r="AT110" s="27"/>
    </row>
    <row r="111" spans="44:46" ht="12.75">
      <c r="AR111" s="27"/>
      <c r="AS111" s="27"/>
      <c r="AT111" s="27"/>
    </row>
    <row r="112" spans="44:46" ht="12.75">
      <c r="AR112" s="27"/>
      <c r="AS112" s="27"/>
      <c r="AT112" s="27"/>
    </row>
    <row r="113" spans="44:46" ht="12.75">
      <c r="AR113" s="27"/>
      <c r="AS113" s="27"/>
      <c r="AT113" s="27"/>
    </row>
    <row r="114" spans="44:46" ht="12.75">
      <c r="AR114" s="27"/>
      <c r="AS114" s="27"/>
      <c r="AT114" s="27"/>
    </row>
    <row r="115" spans="44:46" ht="12.75">
      <c r="AR115" s="27"/>
      <c r="AS115" s="27"/>
      <c r="AT115" s="27"/>
    </row>
    <row r="116" spans="44:46" ht="12.75">
      <c r="AR116" s="27"/>
      <c r="AS116" s="27"/>
      <c r="AT116" s="27"/>
    </row>
    <row r="117" spans="44:46" ht="12.75">
      <c r="AR117" s="27"/>
      <c r="AS117" s="27"/>
      <c r="AT117" s="27"/>
    </row>
    <row r="118" spans="44:46" ht="12.75">
      <c r="AR118" s="27"/>
      <c r="AS118" s="27"/>
      <c r="AT118" s="27"/>
    </row>
    <row r="119" spans="44:46" ht="12.75">
      <c r="AR119" s="27"/>
      <c r="AS119" s="27"/>
      <c r="AT119" s="27"/>
    </row>
    <row r="120" spans="44:46" ht="12.75">
      <c r="AR120" s="27"/>
      <c r="AS120" s="27"/>
      <c r="AT120" s="27"/>
    </row>
    <row r="121" spans="44:46" ht="12.75">
      <c r="AR121" s="27"/>
      <c r="AS121" s="27"/>
      <c r="AT121" s="27"/>
    </row>
    <row r="122" spans="44:46" ht="12.75">
      <c r="AR122" s="27"/>
      <c r="AS122" s="27"/>
      <c r="AT122" s="27"/>
    </row>
    <row r="123" spans="44:46" ht="12.75">
      <c r="AR123" s="27"/>
      <c r="AS123" s="27"/>
      <c r="AT123" s="27"/>
    </row>
    <row r="124" spans="44:46" ht="12.75">
      <c r="AR124" s="27"/>
      <c r="AS124" s="27"/>
      <c r="AT124" s="27"/>
    </row>
    <row r="125" spans="44:46" ht="12.75">
      <c r="AR125" s="27"/>
      <c r="AS125" s="27"/>
      <c r="AT125" s="27"/>
    </row>
    <row r="126" spans="44:46" ht="12.75">
      <c r="AR126" s="27"/>
      <c r="AS126" s="27"/>
      <c r="AT126" s="27"/>
    </row>
    <row r="127" spans="44:46" ht="12.75">
      <c r="AR127" s="27"/>
      <c r="AS127" s="27"/>
      <c r="AT127" s="27"/>
    </row>
    <row r="128" spans="44:46" ht="12.75">
      <c r="AR128" s="27"/>
      <c r="AS128" s="27"/>
      <c r="AT128" s="27"/>
    </row>
    <row r="129" spans="44:46" ht="12.75">
      <c r="AR129" s="27"/>
      <c r="AS129" s="27"/>
      <c r="AT129" s="27"/>
    </row>
    <row r="130" spans="44:46" ht="12.75">
      <c r="AR130" s="27"/>
      <c r="AS130" s="27"/>
      <c r="AT130" s="27"/>
    </row>
    <row r="131" spans="44:46" ht="12.75">
      <c r="AR131" s="27"/>
      <c r="AS131" s="27"/>
      <c r="AT131" s="27"/>
    </row>
    <row r="132" spans="44:46" ht="12.75">
      <c r="AR132" s="27"/>
      <c r="AS132" s="27"/>
      <c r="AT132" s="27"/>
    </row>
    <row r="133" spans="44:46" ht="12.75">
      <c r="AR133" s="27"/>
      <c r="AS133" s="27"/>
      <c r="AT133" s="27"/>
    </row>
    <row r="134" spans="44:46" ht="12.75">
      <c r="AR134" s="27"/>
      <c r="AS134" s="27"/>
      <c r="AT134" s="27"/>
    </row>
    <row r="135" spans="44:46" ht="12.75">
      <c r="AR135" s="27"/>
      <c r="AS135" s="27"/>
      <c r="AT135" s="27"/>
    </row>
    <row r="136" spans="44:46" ht="12.75">
      <c r="AR136" s="27"/>
      <c r="AS136" s="27"/>
      <c r="AT136" s="27"/>
    </row>
    <row r="137" spans="44:46" ht="12.75">
      <c r="AR137" s="27"/>
      <c r="AS137" s="27"/>
      <c r="AT137" s="27"/>
    </row>
    <row r="138" spans="44:46" ht="12.75">
      <c r="AR138" s="27"/>
      <c r="AS138" s="27"/>
      <c r="AT138" s="27"/>
    </row>
    <row r="139" spans="44:46" ht="12.75">
      <c r="AR139" s="27"/>
      <c r="AS139" s="27"/>
      <c r="AT139" s="27"/>
    </row>
    <row r="140" spans="44:46" ht="12.75">
      <c r="AR140" s="27"/>
      <c r="AS140" s="27"/>
      <c r="AT140" s="27"/>
    </row>
    <row r="141" spans="44:46" ht="12.75">
      <c r="AR141" s="27"/>
      <c r="AS141" s="27"/>
      <c r="AT141" s="27"/>
    </row>
    <row r="142" spans="44:46" ht="12.75">
      <c r="AR142" s="27"/>
      <c r="AS142" s="27"/>
      <c r="AT142" s="27"/>
    </row>
    <row r="143" spans="44:46" ht="12.75">
      <c r="AR143" s="27"/>
      <c r="AS143" s="27"/>
      <c r="AT143" s="27"/>
    </row>
    <row r="144" spans="44:46" ht="12.75">
      <c r="AR144" s="27"/>
      <c r="AS144" s="27"/>
      <c r="AT144" s="27"/>
    </row>
    <row r="145" spans="44:46" ht="12.75">
      <c r="AR145" s="27"/>
      <c r="AS145" s="27"/>
      <c r="AT145" s="27"/>
    </row>
    <row r="146" spans="44:46" ht="12.75">
      <c r="AR146" s="27"/>
      <c r="AS146" s="27"/>
      <c r="AT146" s="27"/>
    </row>
    <row r="147" spans="44:46" ht="12.75">
      <c r="AR147" s="27"/>
      <c r="AS147" s="27"/>
      <c r="AT147" s="27"/>
    </row>
    <row r="148" spans="44:46" ht="12.75">
      <c r="AR148" s="27"/>
      <c r="AS148" s="27"/>
      <c r="AT148" s="27"/>
    </row>
    <row r="149" spans="44:46" ht="12.75">
      <c r="AR149" s="27"/>
      <c r="AS149" s="27"/>
      <c r="AT149" s="27"/>
    </row>
    <row r="150" spans="44:46" ht="12.75">
      <c r="AR150" s="27"/>
      <c r="AS150" s="27"/>
      <c r="AT150" s="27"/>
    </row>
    <row r="151" spans="44:46" ht="12.75">
      <c r="AR151" s="27"/>
      <c r="AS151" s="27"/>
      <c r="AT151" s="27"/>
    </row>
    <row r="152" spans="44:46" ht="12.75">
      <c r="AR152" s="27"/>
      <c r="AS152" s="27"/>
      <c r="AT152" s="27"/>
    </row>
    <row r="153" spans="44:46" ht="12.75">
      <c r="AR153" s="27"/>
      <c r="AS153" s="27"/>
      <c r="AT153" s="27"/>
    </row>
    <row r="154" spans="44:46" ht="12.75">
      <c r="AR154" s="27"/>
      <c r="AS154" s="27"/>
      <c r="AT154" s="27"/>
    </row>
    <row r="155" spans="44:46" ht="12.75">
      <c r="AR155" s="27"/>
      <c r="AS155" s="27"/>
      <c r="AT155" s="27"/>
    </row>
    <row r="156" spans="44:46" ht="12.75">
      <c r="AR156" s="27"/>
      <c r="AS156" s="27"/>
      <c r="AT156" s="27"/>
    </row>
    <row r="157" spans="44:46" ht="12.75">
      <c r="AR157" s="27"/>
      <c r="AS157" s="27"/>
      <c r="AT157" s="27"/>
    </row>
    <row r="158" spans="44:46" ht="12.75">
      <c r="AR158" s="27"/>
      <c r="AS158" s="27"/>
      <c r="AT158" s="27"/>
    </row>
    <row r="159" spans="44:46" ht="12.75">
      <c r="AR159" s="27"/>
      <c r="AS159" s="27"/>
      <c r="AT159" s="27"/>
    </row>
    <row r="160" spans="44:46" ht="12.75">
      <c r="AR160" s="27"/>
      <c r="AS160" s="27"/>
      <c r="AT160" s="27"/>
    </row>
    <row r="161" spans="44:46" ht="12.75">
      <c r="AR161" s="27"/>
      <c r="AS161" s="27"/>
      <c r="AT161" s="27"/>
    </row>
    <row r="162" spans="44:46" ht="12.75">
      <c r="AR162" s="27"/>
      <c r="AS162" s="27"/>
      <c r="AT162" s="27"/>
    </row>
    <row r="163" spans="44:46" ht="12.75">
      <c r="AR163" s="27"/>
      <c r="AS163" s="27"/>
      <c r="AT163" s="27"/>
    </row>
    <row r="164" spans="44:46" ht="12.75">
      <c r="AR164" s="27"/>
      <c r="AS164" s="27"/>
      <c r="AT164" s="27"/>
    </row>
    <row r="165" spans="44:46" ht="12.75">
      <c r="AR165" s="27"/>
      <c r="AS165" s="27"/>
      <c r="AT165" s="27"/>
    </row>
    <row r="166" spans="44:46" ht="12.75">
      <c r="AR166" s="27"/>
      <c r="AS166" s="27"/>
      <c r="AT166" s="27"/>
    </row>
    <row r="167" spans="44:46" ht="12.75">
      <c r="AR167" s="27"/>
      <c r="AS167" s="27"/>
      <c r="AT167" s="27"/>
    </row>
    <row r="168" spans="44:46" ht="12.75">
      <c r="AR168" s="27"/>
      <c r="AS168" s="27"/>
      <c r="AT168" s="27"/>
    </row>
    <row r="169" spans="44:46" ht="12.75">
      <c r="AR169" s="27"/>
      <c r="AS169" s="27"/>
      <c r="AT169" s="27"/>
    </row>
    <row r="170" spans="44:46" ht="12.75">
      <c r="AR170" s="27"/>
      <c r="AS170" s="27"/>
      <c r="AT170" s="27"/>
    </row>
    <row r="171" spans="44:46" ht="12.75">
      <c r="AR171" s="27"/>
      <c r="AS171" s="27"/>
      <c r="AT171" s="27"/>
    </row>
    <row r="172" spans="44:46" ht="12.75">
      <c r="AR172" s="27"/>
      <c r="AS172" s="27"/>
      <c r="AT172" s="27"/>
    </row>
    <row r="173" spans="44:46" ht="12.75">
      <c r="AR173" s="27"/>
      <c r="AS173" s="27"/>
      <c r="AT173" s="27"/>
    </row>
    <row r="174" spans="44:46" ht="12.75">
      <c r="AR174" s="27"/>
      <c r="AS174" s="27"/>
      <c r="AT174" s="27"/>
    </row>
    <row r="175" spans="44:46" ht="12.75">
      <c r="AR175" s="27"/>
      <c r="AS175" s="27"/>
      <c r="AT175" s="27"/>
    </row>
    <row r="176" spans="44:46" ht="12.75">
      <c r="AR176" s="27"/>
      <c r="AS176" s="27"/>
      <c r="AT176" s="27"/>
    </row>
    <row r="177" spans="44:46" ht="12.75">
      <c r="AR177" s="27"/>
      <c r="AS177" s="27"/>
      <c r="AT177" s="27"/>
    </row>
    <row r="178" spans="44:46" ht="12.75">
      <c r="AR178" s="27"/>
      <c r="AS178" s="27"/>
      <c r="AT178" s="27"/>
    </row>
    <row r="179" spans="44:46" ht="12.75">
      <c r="AR179" s="27"/>
      <c r="AS179" s="27"/>
      <c r="AT179" s="27"/>
    </row>
    <row r="180" spans="44:46" ht="12.75">
      <c r="AR180" s="27"/>
      <c r="AS180" s="27"/>
      <c r="AT180" s="27"/>
    </row>
    <row r="181" spans="44:46" ht="12.75">
      <c r="AR181" s="27"/>
      <c r="AS181" s="27"/>
      <c r="AT181" s="27"/>
    </row>
    <row r="182" spans="44:46" ht="12.75">
      <c r="AR182" s="27"/>
      <c r="AS182" s="27"/>
      <c r="AT182" s="27"/>
    </row>
    <row r="183" spans="44:46" ht="12.75">
      <c r="AR183" s="27"/>
      <c r="AS183" s="27"/>
      <c r="AT183" s="27"/>
    </row>
    <row r="184" spans="44:46" ht="12.75">
      <c r="AR184" s="27"/>
      <c r="AS184" s="27"/>
      <c r="AT184" s="27"/>
    </row>
    <row r="185" spans="44:46" ht="12.75">
      <c r="AR185" s="27"/>
      <c r="AS185" s="27"/>
      <c r="AT185" s="27"/>
    </row>
    <row r="186" spans="44:46" ht="12.75">
      <c r="AR186" s="27"/>
      <c r="AS186" s="27"/>
      <c r="AT186" s="27"/>
    </row>
    <row r="187" spans="44:46" ht="12.75">
      <c r="AR187" s="27"/>
      <c r="AS187" s="27"/>
      <c r="AT187" s="27"/>
    </row>
    <row r="188" spans="44:46" ht="12.75">
      <c r="AR188" s="27"/>
      <c r="AS188" s="27"/>
      <c r="AT188" s="27"/>
    </row>
    <row r="189" spans="44:46" ht="12.75">
      <c r="AR189" s="27"/>
      <c r="AS189" s="27"/>
      <c r="AT189" s="27"/>
    </row>
    <row r="190" spans="44:46" ht="12.75">
      <c r="AR190" s="27"/>
      <c r="AS190" s="27"/>
      <c r="AT190" s="27"/>
    </row>
    <row r="191" spans="44:46" ht="12.75">
      <c r="AR191" s="27"/>
      <c r="AS191" s="27"/>
      <c r="AT191" s="27"/>
    </row>
    <row r="192" spans="44:46" ht="12.75">
      <c r="AR192" s="27"/>
      <c r="AS192" s="27"/>
      <c r="AT192" s="27"/>
    </row>
    <row r="193" spans="44:46" ht="12.75">
      <c r="AR193" s="27"/>
      <c r="AS193" s="27"/>
      <c r="AT193" s="27"/>
    </row>
    <row r="194" spans="44:46" ht="12.75">
      <c r="AR194" s="27"/>
      <c r="AS194" s="27"/>
      <c r="AT194" s="27"/>
    </row>
    <row r="195" spans="44:46" ht="12.75">
      <c r="AR195" s="27"/>
      <c r="AS195" s="27"/>
      <c r="AT195" s="27"/>
    </row>
    <row r="196" spans="44:46" ht="12.75">
      <c r="AR196" s="27"/>
      <c r="AS196" s="27"/>
      <c r="AT196" s="27"/>
    </row>
    <row r="197" spans="44:46" ht="12.75">
      <c r="AR197" s="27"/>
      <c r="AS197" s="27"/>
      <c r="AT197" s="27"/>
    </row>
    <row r="198" spans="44:46" ht="12.75">
      <c r="AR198" s="27"/>
      <c r="AS198" s="27"/>
      <c r="AT198" s="27"/>
    </row>
    <row r="199" spans="44:46" ht="12.75">
      <c r="AR199" s="27"/>
      <c r="AS199" s="27"/>
      <c r="AT199" s="27"/>
    </row>
    <row r="200" spans="44:46" ht="12.75">
      <c r="AR200" s="27"/>
      <c r="AS200" s="27"/>
      <c r="AT200" s="27"/>
    </row>
    <row r="201" spans="44:46" ht="12.75">
      <c r="AR201" s="27"/>
      <c r="AS201" s="27"/>
      <c r="AT201" s="27"/>
    </row>
    <row r="202" spans="44:46" ht="12.75">
      <c r="AR202" s="27"/>
      <c r="AS202" s="27"/>
      <c r="AT202" s="27"/>
    </row>
    <row r="203" spans="44:46" ht="12.75">
      <c r="AR203" s="27"/>
      <c r="AS203" s="27"/>
      <c r="AT203" s="27"/>
    </row>
    <row r="204" spans="44:46" ht="12.75">
      <c r="AR204" s="27"/>
      <c r="AS204" s="27"/>
      <c r="AT204" s="27"/>
    </row>
    <row r="205" spans="44:46" ht="12.75">
      <c r="AR205" s="27"/>
      <c r="AS205" s="27"/>
      <c r="AT205" s="27"/>
    </row>
    <row r="206" spans="44:46" ht="12.75">
      <c r="AR206" s="27"/>
      <c r="AS206" s="27"/>
      <c r="AT206" s="27"/>
    </row>
    <row r="207" spans="44:46" ht="12.75">
      <c r="AR207" s="27"/>
      <c r="AS207" s="27"/>
      <c r="AT207" s="27"/>
    </row>
    <row r="208" spans="44:46" ht="12.75">
      <c r="AR208" s="27"/>
      <c r="AS208" s="27"/>
      <c r="AT208" s="27"/>
    </row>
    <row r="209" spans="44:46" ht="12.75">
      <c r="AR209" s="27"/>
      <c r="AS209" s="27"/>
      <c r="AT209" s="27"/>
    </row>
    <row r="210" spans="44:46" ht="12.75">
      <c r="AR210" s="27"/>
      <c r="AS210" s="27"/>
      <c r="AT210" s="27"/>
    </row>
    <row r="211" spans="44:46" ht="12.75">
      <c r="AR211" s="27"/>
      <c r="AS211" s="27"/>
      <c r="AT211" s="27"/>
    </row>
    <row r="212" spans="44:46" ht="12.75">
      <c r="AR212" s="27"/>
      <c r="AS212" s="27"/>
      <c r="AT212" s="27"/>
    </row>
    <row r="213" spans="44:46" ht="12.75">
      <c r="AR213" s="27"/>
      <c r="AS213" s="27"/>
      <c r="AT213" s="27"/>
    </row>
    <row r="214" spans="44:46" ht="12.75">
      <c r="AR214" s="27"/>
      <c r="AS214" s="27"/>
      <c r="AT214" s="27"/>
    </row>
    <row r="215" spans="44:46" ht="12.75">
      <c r="AR215" s="27"/>
      <c r="AS215" s="27"/>
      <c r="AT215" s="27"/>
    </row>
    <row r="216" spans="44:46" ht="12.75">
      <c r="AR216" s="27"/>
      <c r="AS216" s="27"/>
      <c r="AT216" s="27"/>
    </row>
    <row r="217" spans="44:46" ht="12.75">
      <c r="AR217" s="27"/>
      <c r="AS217" s="27"/>
      <c r="AT217" s="27"/>
    </row>
    <row r="218" spans="44:46" ht="12.75">
      <c r="AR218" s="27"/>
      <c r="AS218" s="27"/>
      <c r="AT218" s="27"/>
    </row>
    <row r="219" spans="44:46" ht="12.75">
      <c r="AR219" s="27"/>
      <c r="AS219" s="27"/>
      <c r="AT219" s="27"/>
    </row>
    <row r="220" spans="44:46" ht="12.75">
      <c r="AR220" s="27"/>
      <c r="AS220" s="27"/>
      <c r="AT220" s="27"/>
    </row>
    <row r="221" spans="44:46" ht="12.75">
      <c r="AR221" s="27"/>
      <c r="AS221" s="27"/>
      <c r="AT221" s="27"/>
    </row>
    <row r="222" spans="44:46" ht="12.75">
      <c r="AR222" s="27"/>
      <c r="AS222" s="27"/>
      <c r="AT222" s="27"/>
    </row>
    <row r="223" spans="44:46" ht="12.75">
      <c r="AR223" s="27"/>
      <c r="AS223" s="27"/>
      <c r="AT223" s="27"/>
    </row>
    <row r="224" spans="44:46" ht="12.75">
      <c r="AR224" s="27"/>
      <c r="AS224" s="27"/>
      <c r="AT224" s="27"/>
    </row>
    <row r="225" spans="44:46" ht="12.75">
      <c r="AR225" s="27"/>
      <c r="AS225" s="27"/>
      <c r="AT225" s="27"/>
    </row>
    <row r="226" spans="44:46" ht="12.75">
      <c r="AR226" s="27"/>
      <c r="AS226" s="27"/>
      <c r="AT226" s="27"/>
    </row>
    <row r="227" spans="44:46" ht="12.75">
      <c r="AR227" s="27"/>
      <c r="AS227" s="27"/>
      <c r="AT227" s="27"/>
    </row>
    <row r="228" spans="44:46" ht="12.75">
      <c r="AR228" s="27"/>
      <c r="AS228" s="27"/>
      <c r="AT228" s="27"/>
    </row>
    <row r="229" spans="44:46" ht="12.75">
      <c r="AR229" s="27"/>
      <c r="AS229" s="27"/>
      <c r="AT229" s="27"/>
    </row>
    <row r="230" spans="44:46" ht="12.75">
      <c r="AR230" s="27"/>
      <c r="AS230" s="27"/>
      <c r="AT230" s="27"/>
    </row>
    <row r="231" spans="44:46" ht="12.75">
      <c r="AR231" s="27"/>
      <c r="AS231" s="27"/>
      <c r="AT231" s="27"/>
    </row>
    <row r="232" spans="44:46" ht="12.75">
      <c r="AR232" s="27"/>
      <c r="AS232" s="27"/>
      <c r="AT232" s="27"/>
    </row>
    <row r="233" spans="44:46" ht="12.75">
      <c r="AR233" s="27"/>
      <c r="AS233" s="27"/>
      <c r="AT233" s="27"/>
    </row>
    <row r="234" spans="44:46" ht="12.75">
      <c r="AR234" s="27"/>
      <c r="AS234" s="27"/>
      <c r="AT234" s="27"/>
    </row>
    <row r="235" spans="44:46" ht="12.75">
      <c r="AR235" s="27"/>
      <c r="AS235" s="27"/>
      <c r="AT235" s="27"/>
    </row>
    <row r="236" spans="44:46" ht="12.75">
      <c r="AR236" s="27"/>
      <c r="AS236" s="27"/>
      <c r="AT236" s="27"/>
    </row>
    <row r="237" spans="44:46" ht="12.75">
      <c r="AR237" s="27"/>
      <c r="AS237" s="27"/>
      <c r="AT237" s="27"/>
    </row>
    <row r="238" spans="44:46" ht="12.75">
      <c r="AR238" s="27"/>
      <c r="AS238" s="27"/>
      <c r="AT238" s="27"/>
    </row>
    <row r="239" spans="44:46" ht="12.75">
      <c r="AR239" s="27"/>
      <c r="AS239" s="27"/>
      <c r="AT239" s="27"/>
    </row>
    <row r="240" spans="44:46" ht="12.75">
      <c r="AR240" s="27"/>
      <c r="AS240" s="27"/>
      <c r="AT240" s="27"/>
    </row>
    <row r="241" spans="44:46" ht="12.75">
      <c r="AR241" s="27"/>
      <c r="AS241" s="27"/>
      <c r="AT241" s="27"/>
    </row>
    <row r="242" spans="44:46" ht="12.75">
      <c r="AR242" s="27"/>
      <c r="AS242" s="27"/>
      <c r="AT242" s="27"/>
    </row>
    <row r="243" spans="44:46" ht="12.75">
      <c r="AR243" s="27"/>
      <c r="AS243" s="27"/>
      <c r="AT243" s="27"/>
    </row>
    <row r="244" spans="44:46" ht="12.75">
      <c r="AR244" s="27"/>
      <c r="AS244" s="27"/>
      <c r="AT244" s="27"/>
    </row>
    <row r="245" spans="44:46" ht="12.75">
      <c r="AR245" s="27"/>
      <c r="AS245" s="27"/>
      <c r="AT245" s="27"/>
    </row>
    <row r="246" spans="44:46" ht="12.75">
      <c r="AR246" s="27"/>
      <c r="AS246" s="27"/>
      <c r="AT246" s="27"/>
    </row>
    <row r="247" spans="44:46" ht="12.75">
      <c r="AR247" s="27"/>
      <c r="AS247" s="27"/>
      <c r="AT247" s="27"/>
    </row>
    <row r="248" spans="44:46" ht="12.75">
      <c r="AR248" s="27"/>
      <c r="AS248" s="27"/>
      <c r="AT248" s="27"/>
    </row>
    <row r="249" spans="44:46" ht="12.75">
      <c r="AR249" s="27"/>
      <c r="AS249" s="27"/>
      <c r="AT249" s="27"/>
    </row>
    <row r="250" spans="44:46" ht="12.75">
      <c r="AR250" s="27"/>
      <c r="AS250" s="27"/>
      <c r="AT250" s="27"/>
    </row>
    <row r="251" spans="44:46" ht="12.75">
      <c r="AR251" s="27"/>
      <c r="AS251" s="27"/>
      <c r="AT251" s="27"/>
    </row>
    <row r="252" spans="44:46" ht="12.75">
      <c r="AR252" s="27"/>
      <c r="AS252" s="27"/>
      <c r="AT252" s="27"/>
    </row>
    <row r="253" spans="44:46" ht="12.75">
      <c r="AR253" s="27"/>
      <c r="AS253" s="27"/>
      <c r="AT253" s="27"/>
    </row>
    <row r="254" spans="44:46" ht="12.75">
      <c r="AR254" s="27"/>
      <c r="AS254" s="27"/>
      <c r="AT254" s="27"/>
    </row>
    <row r="255" spans="44:46" ht="12.75">
      <c r="AR255" s="27"/>
      <c r="AS255" s="27"/>
      <c r="AT255" s="27"/>
    </row>
    <row r="256" spans="44:46" ht="12.75">
      <c r="AR256" s="27"/>
      <c r="AS256" s="27"/>
      <c r="AT256" s="27"/>
    </row>
    <row r="257" spans="44:46" ht="12.75">
      <c r="AR257" s="27"/>
      <c r="AS257" s="27"/>
      <c r="AT257" s="27"/>
    </row>
    <row r="258" spans="44:46" ht="12.75">
      <c r="AR258" s="27"/>
      <c r="AS258" s="27"/>
      <c r="AT258" s="27"/>
    </row>
    <row r="259" spans="44:46" ht="12.75">
      <c r="AR259" s="27"/>
      <c r="AS259" s="27"/>
      <c r="AT259" s="27"/>
    </row>
    <row r="260" spans="44:46" ht="12.75">
      <c r="AR260" s="27"/>
      <c r="AS260" s="27"/>
      <c r="AT260" s="27"/>
    </row>
    <row r="261" spans="44:46" ht="12.75">
      <c r="AR261" s="27"/>
      <c r="AS261" s="27"/>
      <c r="AT261" s="27"/>
    </row>
    <row r="262" spans="44:46" ht="12.75">
      <c r="AR262" s="27"/>
      <c r="AS262" s="27"/>
      <c r="AT262" s="27"/>
    </row>
    <row r="263" spans="44:46" ht="12.75">
      <c r="AR263" s="27"/>
      <c r="AS263" s="27"/>
      <c r="AT263" s="27"/>
    </row>
    <row r="264" spans="44:46" ht="12.75">
      <c r="AR264" s="27"/>
      <c r="AS264" s="27"/>
      <c r="AT264" s="27"/>
    </row>
    <row r="265" spans="44:46" ht="12.75">
      <c r="AR265" s="27"/>
      <c r="AS265" s="27"/>
      <c r="AT265" s="27"/>
    </row>
    <row r="266" spans="44:46" ht="12.75">
      <c r="AR266" s="27"/>
      <c r="AS266" s="27"/>
      <c r="AT266" s="27"/>
    </row>
    <row r="267" spans="44:46" ht="12.75">
      <c r="AR267" s="27"/>
      <c r="AS267" s="27"/>
      <c r="AT267" s="27"/>
    </row>
    <row r="268" spans="44:46" ht="12.75">
      <c r="AR268" s="27"/>
      <c r="AS268" s="27"/>
      <c r="AT268" s="27"/>
    </row>
    <row r="269" spans="44:46" ht="12.75">
      <c r="AR269" s="27"/>
      <c r="AS269" s="27"/>
      <c r="AT269" s="27"/>
    </row>
    <row r="270" spans="44:46" ht="12.75">
      <c r="AR270" s="27"/>
      <c r="AS270" s="27"/>
      <c r="AT270" s="27"/>
    </row>
    <row r="271" spans="44:46" ht="12.75">
      <c r="AR271" s="27"/>
      <c r="AS271" s="27"/>
      <c r="AT271" s="27"/>
    </row>
    <row r="272" spans="44:46" ht="12.75">
      <c r="AR272" s="27"/>
      <c r="AS272" s="27"/>
      <c r="AT272" s="27"/>
    </row>
    <row r="273" spans="44:46" ht="12.75">
      <c r="AR273" s="27"/>
      <c r="AS273" s="27"/>
      <c r="AT273" s="27"/>
    </row>
    <row r="274" spans="44:46" ht="12.75">
      <c r="AR274" s="27"/>
      <c r="AS274" s="27"/>
      <c r="AT274" s="27"/>
    </row>
    <row r="275" spans="44:46" ht="12.75">
      <c r="AR275" s="27"/>
      <c r="AS275" s="27"/>
      <c r="AT275" s="27"/>
    </row>
    <row r="276" spans="44:46" ht="12.75">
      <c r="AR276" s="27"/>
      <c r="AS276" s="27"/>
      <c r="AT276" s="27"/>
    </row>
    <row r="277" spans="44:46" ht="12.75">
      <c r="AR277" s="27"/>
      <c r="AS277" s="27"/>
      <c r="AT277" s="27"/>
    </row>
    <row r="278" spans="44:46" ht="12.75">
      <c r="AR278" s="27"/>
      <c r="AS278" s="27"/>
      <c r="AT278" s="27"/>
    </row>
    <row r="279" spans="44:46" ht="12.75">
      <c r="AR279" s="27"/>
      <c r="AS279" s="27"/>
      <c r="AT279" s="27"/>
    </row>
    <row r="280" spans="44:46" ht="12.75">
      <c r="AR280" s="27"/>
      <c r="AS280" s="27"/>
      <c r="AT280" s="27"/>
    </row>
    <row r="281" spans="44:46" ht="12.75">
      <c r="AR281" s="27"/>
      <c r="AS281" s="27"/>
      <c r="AT281" s="27"/>
    </row>
    <row r="282" spans="44:46" ht="12.75">
      <c r="AR282" s="27"/>
      <c r="AS282" s="27"/>
      <c r="AT282" s="27"/>
    </row>
    <row r="283" spans="44:46" ht="12.75">
      <c r="AR283" s="27"/>
      <c r="AS283" s="27"/>
      <c r="AT283" s="27"/>
    </row>
    <row r="284" spans="44:46" ht="12.75">
      <c r="AR284" s="27"/>
      <c r="AS284" s="27"/>
      <c r="AT284" s="27"/>
    </row>
    <row r="285" spans="44:46" ht="12.75">
      <c r="AR285" s="27"/>
      <c r="AS285" s="27"/>
      <c r="AT285" s="27"/>
    </row>
    <row r="286" spans="44:46" ht="12.75">
      <c r="AR286" s="27"/>
      <c r="AS286" s="27"/>
      <c r="AT286" s="27"/>
    </row>
    <row r="287" spans="44:46" ht="12.75">
      <c r="AR287" s="27"/>
      <c r="AS287" s="27"/>
      <c r="AT287" s="27"/>
    </row>
    <row r="288" spans="44:46" ht="12.75">
      <c r="AR288" s="27"/>
      <c r="AS288" s="27"/>
      <c r="AT288" s="27"/>
    </row>
    <row r="289" spans="44:46" ht="12.75">
      <c r="AR289" s="27"/>
      <c r="AS289" s="27"/>
      <c r="AT289" s="27"/>
    </row>
    <row r="290" spans="44:46" ht="12.75">
      <c r="AR290" s="27"/>
      <c r="AS290" s="27"/>
      <c r="AT290" s="27"/>
    </row>
    <row r="291" spans="44:46" ht="12.75">
      <c r="AR291" s="27"/>
      <c r="AS291" s="27"/>
      <c r="AT291" s="27"/>
    </row>
    <row r="292" spans="44:46" ht="12.75">
      <c r="AR292" s="27"/>
      <c r="AS292" s="27"/>
      <c r="AT292" s="27"/>
    </row>
    <row r="293" spans="44:46" ht="12.75">
      <c r="AR293" s="27"/>
      <c r="AS293" s="27"/>
      <c r="AT293" s="27"/>
    </row>
    <row r="294" spans="44:46" ht="12.75">
      <c r="AR294" s="27"/>
      <c r="AS294" s="27"/>
      <c r="AT294" s="27"/>
    </row>
    <row r="295" spans="44:46" ht="12.75">
      <c r="AR295" s="27"/>
      <c r="AS295" s="27"/>
      <c r="AT295" s="27"/>
    </row>
    <row r="296" spans="44:46" ht="12.75">
      <c r="AR296" s="27"/>
      <c r="AS296" s="27"/>
      <c r="AT296" s="27"/>
    </row>
    <row r="297" spans="44:46" ht="12.75">
      <c r="AR297" s="27"/>
      <c r="AS297" s="27"/>
      <c r="AT297" s="27"/>
    </row>
    <row r="298" spans="44:46" ht="12.75">
      <c r="AR298" s="27"/>
      <c r="AS298" s="27"/>
      <c r="AT298" s="27"/>
    </row>
    <row r="299" spans="44:46" ht="12.75">
      <c r="AR299" s="27"/>
      <c r="AS299" s="27"/>
      <c r="AT299" s="27"/>
    </row>
    <row r="300" spans="44:46" ht="12.75">
      <c r="AR300" s="27"/>
      <c r="AS300" s="27"/>
      <c r="AT300" s="27"/>
    </row>
    <row r="301" spans="44:46" ht="12.75">
      <c r="AR301" s="27"/>
      <c r="AS301" s="27"/>
      <c r="AT301" s="27"/>
    </row>
    <row r="302" spans="44:46" ht="12.75">
      <c r="AR302" s="27"/>
      <c r="AS302" s="27"/>
      <c r="AT302" s="27"/>
    </row>
    <row r="303" spans="44:46" ht="12.75">
      <c r="AR303" s="27"/>
      <c r="AS303" s="27"/>
      <c r="AT303" s="27"/>
    </row>
    <row r="304" spans="44:46" ht="12.75">
      <c r="AR304" s="27"/>
      <c r="AS304" s="27"/>
      <c r="AT304" s="27"/>
    </row>
    <row r="305" spans="44:46" ht="12.75">
      <c r="AR305" s="27"/>
      <c r="AS305" s="27"/>
      <c r="AT305" s="27"/>
    </row>
    <row r="306" spans="44:46" ht="12.75">
      <c r="AR306" s="27"/>
      <c r="AS306" s="27"/>
      <c r="AT306" s="27"/>
    </row>
    <row r="307" spans="44:46" ht="12.75">
      <c r="AR307" s="27"/>
      <c r="AS307" s="27"/>
      <c r="AT307" s="27"/>
    </row>
    <row r="308" spans="44:46" ht="12.75">
      <c r="AR308" s="27"/>
      <c r="AS308" s="27"/>
      <c r="AT308" s="27"/>
    </row>
    <row r="309" spans="44:46" ht="12.75">
      <c r="AR309" s="27"/>
      <c r="AS309" s="27"/>
      <c r="AT309" s="27"/>
    </row>
    <row r="310" spans="44:46" ht="12.75">
      <c r="AR310" s="27"/>
      <c r="AS310" s="27"/>
      <c r="AT310" s="27"/>
    </row>
    <row r="311" spans="44:46" ht="12.75">
      <c r="AR311" s="27"/>
      <c r="AS311" s="27"/>
      <c r="AT311" s="27"/>
    </row>
    <row r="312" spans="44:46" ht="12.75">
      <c r="AR312" s="27"/>
      <c r="AS312" s="27"/>
      <c r="AT312" s="27"/>
    </row>
    <row r="313" spans="44:46" ht="12.75">
      <c r="AR313" s="27"/>
      <c r="AS313" s="27"/>
      <c r="AT313" s="27"/>
    </row>
    <row r="314" spans="44:46" ht="12.75">
      <c r="AR314" s="27"/>
      <c r="AS314" s="27"/>
      <c r="AT314" s="27"/>
    </row>
    <row r="315" spans="44:46" ht="12.75">
      <c r="AR315" s="27"/>
      <c r="AS315" s="27"/>
      <c r="AT315" s="27"/>
    </row>
    <row r="316" spans="44:46" ht="12.75">
      <c r="AR316" s="27"/>
      <c r="AS316" s="27"/>
      <c r="AT316" s="27"/>
    </row>
    <row r="317" spans="44:46" ht="12.75">
      <c r="AR317" s="27"/>
      <c r="AS317" s="27"/>
      <c r="AT317" s="27"/>
    </row>
    <row r="318" spans="44:46" ht="12.75">
      <c r="AR318" s="27"/>
      <c r="AS318" s="27"/>
      <c r="AT318" s="27"/>
    </row>
    <row r="319" spans="44:46" ht="12.75">
      <c r="AR319" s="27"/>
      <c r="AS319" s="27"/>
      <c r="AT319" s="27"/>
    </row>
    <row r="320" spans="44:46" ht="12.75">
      <c r="AR320" s="27"/>
      <c r="AS320" s="27"/>
      <c r="AT320" s="27"/>
    </row>
    <row r="321" spans="44:46" ht="12.75">
      <c r="AR321" s="27"/>
      <c r="AS321" s="27"/>
      <c r="AT321" s="27"/>
    </row>
    <row r="322" spans="44:46" ht="12.75">
      <c r="AR322" s="27"/>
      <c r="AS322" s="27"/>
      <c r="AT322" s="27"/>
    </row>
    <row r="323" spans="44:46" ht="12.75">
      <c r="AR323" s="27"/>
      <c r="AS323" s="27"/>
      <c r="AT323" s="27"/>
    </row>
    <row r="324" spans="44:46" ht="12.75">
      <c r="AR324" s="27"/>
      <c r="AS324" s="27"/>
      <c r="AT324" s="27"/>
    </row>
    <row r="325" spans="44:46" ht="12.75">
      <c r="AR325" s="27"/>
      <c r="AS325" s="27"/>
      <c r="AT325" s="27"/>
    </row>
    <row r="326" spans="44:46" ht="12.75">
      <c r="AR326" s="27"/>
      <c r="AS326" s="27"/>
      <c r="AT326" s="27"/>
    </row>
    <row r="327" spans="44:46" ht="12.75">
      <c r="AR327" s="27"/>
      <c r="AS327" s="27"/>
      <c r="AT327" s="27"/>
    </row>
    <row r="328" spans="44:46" ht="12.75">
      <c r="AR328" s="27"/>
      <c r="AS328" s="27"/>
      <c r="AT328" s="27"/>
    </row>
    <row r="329" spans="44:46" ht="12.75">
      <c r="AR329" s="27"/>
      <c r="AS329" s="27"/>
      <c r="AT329" s="27"/>
    </row>
    <row r="330" spans="44:46" ht="12.75">
      <c r="AR330" s="27"/>
      <c r="AS330" s="27"/>
      <c r="AT330" s="27"/>
    </row>
    <row r="331" spans="44:46" ht="12.75">
      <c r="AR331" s="27"/>
      <c r="AS331" s="27"/>
      <c r="AT331" s="27"/>
    </row>
    <row r="332" spans="44:46" ht="12.75">
      <c r="AR332" s="27"/>
      <c r="AS332" s="27"/>
      <c r="AT332" s="27"/>
    </row>
    <row r="333" spans="44:46" ht="12.75">
      <c r="AR333" s="27"/>
      <c r="AS333" s="27"/>
      <c r="AT333" s="27"/>
    </row>
    <row r="334" spans="44:46" ht="12.75">
      <c r="AR334" s="27"/>
      <c r="AS334" s="27"/>
      <c r="AT334" s="27"/>
    </row>
    <row r="335" spans="44:46" ht="12.75">
      <c r="AR335" s="27"/>
      <c r="AS335" s="27"/>
      <c r="AT335" s="27"/>
    </row>
    <row r="336" spans="44:46" ht="12.75">
      <c r="AR336" s="27"/>
      <c r="AS336" s="27"/>
      <c r="AT336" s="27"/>
    </row>
    <row r="337" spans="44:46" ht="12.75">
      <c r="AR337" s="27"/>
      <c r="AS337" s="27"/>
      <c r="AT337" s="27"/>
    </row>
    <row r="338" spans="44:46" ht="12.75">
      <c r="AR338" s="27"/>
      <c r="AS338" s="27"/>
      <c r="AT338" s="27"/>
    </row>
    <row r="339" spans="44:46" ht="12.75">
      <c r="AR339" s="27"/>
      <c r="AS339" s="27"/>
      <c r="AT339" s="27"/>
    </row>
    <row r="340" spans="44:46" ht="12.75">
      <c r="AR340" s="27"/>
      <c r="AS340" s="27"/>
      <c r="AT340" s="27"/>
    </row>
    <row r="341" spans="44:46" ht="12.75">
      <c r="AR341" s="27"/>
      <c r="AS341" s="27"/>
      <c r="AT341" s="27"/>
    </row>
    <row r="342" spans="44:46" ht="12.75">
      <c r="AR342" s="27"/>
      <c r="AS342" s="27"/>
      <c r="AT342" s="27"/>
    </row>
    <row r="343" spans="44:46" ht="12.75">
      <c r="AR343" s="27"/>
      <c r="AS343" s="27"/>
      <c r="AT343" s="27"/>
    </row>
    <row r="344" spans="44:46" ht="12.75">
      <c r="AR344" s="27"/>
      <c r="AS344" s="27"/>
      <c r="AT344" s="27"/>
    </row>
    <row r="345" spans="44:46" ht="12.75">
      <c r="AR345" s="27"/>
      <c r="AS345" s="27"/>
      <c r="AT345" s="27"/>
    </row>
    <row r="346" spans="44:46" ht="12.75">
      <c r="AR346" s="27"/>
      <c r="AS346" s="27"/>
      <c r="AT346" s="27"/>
    </row>
    <row r="347" spans="44:46" ht="12.75">
      <c r="AR347" s="27"/>
      <c r="AS347" s="27"/>
      <c r="AT347" s="27"/>
    </row>
    <row r="348" spans="44:46" ht="12.75">
      <c r="AR348" s="27"/>
      <c r="AS348" s="27"/>
      <c r="AT348" s="27"/>
    </row>
    <row r="349" spans="44:46" ht="12.75">
      <c r="AR349" s="27"/>
      <c r="AS349" s="27"/>
      <c r="AT349" s="27"/>
    </row>
    <row r="350" spans="44:46" ht="12.75">
      <c r="AR350" s="27"/>
      <c r="AS350" s="27"/>
      <c r="AT350" s="27"/>
    </row>
    <row r="351" spans="44:46" ht="12.75">
      <c r="AR351" s="27"/>
      <c r="AS351" s="27"/>
      <c r="AT351" s="27"/>
    </row>
    <row r="352" spans="44:46" ht="12.75">
      <c r="AR352" s="27"/>
      <c r="AS352" s="27"/>
      <c r="AT352" s="27"/>
    </row>
    <row r="353" spans="44:46" ht="12.75">
      <c r="AR353" s="27"/>
      <c r="AS353" s="27"/>
      <c r="AT353" s="27"/>
    </row>
    <row r="354" spans="44:46" ht="12.75">
      <c r="AR354" s="27"/>
      <c r="AS354" s="27"/>
      <c r="AT354" s="27"/>
    </row>
    <row r="355" spans="44:46" ht="12.75">
      <c r="AR355" s="27"/>
      <c r="AS355" s="27"/>
      <c r="AT355" s="27"/>
    </row>
    <row r="356" spans="44:46" ht="12.75">
      <c r="AR356" s="27"/>
      <c r="AS356" s="27"/>
      <c r="AT356" s="27"/>
    </row>
    <row r="357" spans="44:46" ht="12.75">
      <c r="AR357" s="27"/>
      <c r="AS357" s="27"/>
      <c r="AT357" s="27"/>
    </row>
    <row r="358" spans="44:46" ht="12.75">
      <c r="AR358" s="27"/>
      <c r="AS358" s="27"/>
      <c r="AT358" s="27"/>
    </row>
    <row r="359" spans="44:46" ht="12.75">
      <c r="AR359" s="27"/>
      <c r="AS359" s="27"/>
      <c r="AT359" s="27"/>
    </row>
    <row r="360" spans="44:46" ht="12.75">
      <c r="AR360" s="27"/>
      <c r="AS360" s="27"/>
      <c r="AT360" s="27"/>
    </row>
    <row r="361" spans="44:46" ht="12.75">
      <c r="AR361" s="27"/>
      <c r="AS361" s="27"/>
      <c r="AT361" s="27"/>
    </row>
    <row r="362" spans="44:46" ht="12.75">
      <c r="AR362" s="27"/>
      <c r="AS362" s="27"/>
      <c r="AT362" s="27"/>
    </row>
    <row r="363" spans="44:46" ht="12.75">
      <c r="AR363" s="27"/>
      <c r="AS363" s="27"/>
      <c r="AT363" s="27"/>
    </row>
    <row r="364" spans="44:46" ht="12.75">
      <c r="AR364" s="27"/>
      <c r="AS364" s="27"/>
      <c r="AT364" s="27"/>
    </row>
    <row r="365" spans="44:46" ht="12.75">
      <c r="AR365" s="27"/>
      <c r="AS365" s="27"/>
      <c r="AT365" s="27"/>
    </row>
    <row r="366" spans="44:46" ht="12.75">
      <c r="AR366" s="27"/>
      <c r="AS366" s="27"/>
      <c r="AT366" s="27"/>
    </row>
    <row r="367" spans="44:46" ht="12.75">
      <c r="AR367" s="27"/>
      <c r="AS367" s="27"/>
      <c r="AT367" s="27"/>
    </row>
    <row r="368" spans="44:46" ht="12.75">
      <c r="AR368" s="27"/>
      <c r="AS368" s="27"/>
      <c r="AT368" s="27"/>
    </row>
    <row r="369" spans="44:46" ht="12.75">
      <c r="AR369" s="27"/>
      <c r="AS369" s="27"/>
      <c r="AT369" s="27"/>
    </row>
    <row r="370" spans="44:46" ht="12.75">
      <c r="AR370" s="27"/>
      <c r="AS370" s="27"/>
      <c r="AT370" s="27"/>
    </row>
    <row r="371" spans="44:46" ht="12.75">
      <c r="AR371" s="27"/>
      <c r="AS371" s="27"/>
      <c r="AT371" s="27"/>
    </row>
    <row r="372" spans="44:46" ht="12.75">
      <c r="AR372" s="27"/>
      <c r="AS372" s="27"/>
      <c r="AT372" s="27"/>
    </row>
    <row r="373" spans="44:46" ht="12.75">
      <c r="AR373" s="27"/>
      <c r="AS373" s="27"/>
      <c r="AT373" s="27"/>
    </row>
    <row r="374" spans="44:46" ht="12.75">
      <c r="AR374" s="27"/>
      <c r="AS374" s="27"/>
      <c r="AT374" s="27"/>
    </row>
    <row r="375" spans="44:46" ht="12.75">
      <c r="AR375" s="27"/>
      <c r="AS375" s="27"/>
      <c r="AT375" s="27"/>
    </row>
    <row r="376" spans="44:46" ht="12.75">
      <c r="AR376" s="27"/>
      <c r="AS376" s="27"/>
      <c r="AT376" s="27"/>
    </row>
    <row r="377" spans="44:46" ht="12.75">
      <c r="AR377" s="27"/>
      <c r="AS377" s="27"/>
      <c r="AT377" s="27"/>
    </row>
    <row r="378" spans="44:46" ht="12.75">
      <c r="AR378" s="27"/>
      <c r="AS378" s="27"/>
      <c r="AT378" s="27"/>
    </row>
    <row r="379" spans="44:46" ht="12.75">
      <c r="AR379" s="27"/>
      <c r="AS379" s="27"/>
      <c r="AT379" s="27"/>
    </row>
    <row r="380" spans="44:46" ht="12.75">
      <c r="AR380" s="27"/>
      <c r="AS380" s="27"/>
      <c r="AT380" s="27"/>
    </row>
    <row r="381" spans="44:46" ht="12.75">
      <c r="AR381" s="27"/>
      <c r="AS381" s="27"/>
      <c r="AT381" s="27"/>
    </row>
    <row r="382" spans="44:46" ht="12.75">
      <c r="AR382" s="27"/>
      <c r="AS382" s="27"/>
      <c r="AT382" s="27"/>
    </row>
    <row r="383" spans="44:46" ht="12.75">
      <c r="AR383" s="27"/>
      <c r="AS383" s="27"/>
      <c r="AT383" s="27"/>
    </row>
    <row r="384" spans="44:46" ht="12.75">
      <c r="AR384" s="27"/>
      <c r="AS384" s="27"/>
      <c r="AT384" s="27"/>
    </row>
    <row r="385" spans="44:46" ht="12.75">
      <c r="AR385" s="27"/>
      <c r="AS385" s="27"/>
      <c r="AT385" s="27"/>
    </row>
    <row r="386" spans="44:46" ht="12.75">
      <c r="AR386" s="27"/>
      <c r="AS386" s="27"/>
      <c r="AT386" s="27"/>
    </row>
    <row r="387" spans="44:46" ht="12.75">
      <c r="AR387" s="27"/>
      <c r="AS387" s="27"/>
      <c r="AT387" s="27"/>
    </row>
    <row r="388" spans="44:46" ht="12.75">
      <c r="AR388" s="27"/>
      <c r="AS388" s="27"/>
      <c r="AT388" s="27"/>
    </row>
    <row r="389" spans="44:46" ht="12.75">
      <c r="AR389" s="27"/>
      <c r="AS389" s="27"/>
      <c r="AT389" s="27"/>
    </row>
    <row r="390" spans="44:46" ht="12.75">
      <c r="AR390" s="27"/>
      <c r="AS390" s="27"/>
      <c r="AT390" s="27"/>
    </row>
    <row r="391" spans="44:46" ht="12.75">
      <c r="AR391" s="27"/>
      <c r="AS391" s="27"/>
      <c r="AT391" s="27"/>
    </row>
    <row r="392" spans="44:46" ht="12.75">
      <c r="AR392" s="27"/>
      <c r="AS392" s="27"/>
      <c r="AT392" s="27"/>
    </row>
    <row r="393" spans="44:46" ht="12.75">
      <c r="AR393" s="27"/>
      <c r="AS393" s="27"/>
      <c r="AT393" s="27"/>
    </row>
    <row r="394" spans="44:46" ht="12.75">
      <c r="AR394" s="27"/>
      <c r="AS394" s="27"/>
      <c r="AT394" s="27"/>
    </row>
    <row r="395" spans="44:46" ht="12.75">
      <c r="AR395" s="27"/>
      <c r="AS395" s="27"/>
      <c r="AT395" s="27"/>
    </row>
    <row r="396" spans="44:46" ht="12.75">
      <c r="AR396" s="27"/>
      <c r="AS396" s="27"/>
      <c r="AT396" s="27"/>
    </row>
    <row r="397" spans="44:46" ht="12.75">
      <c r="AR397" s="27"/>
      <c r="AS397" s="27"/>
      <c r="AT397" s="27"/>
    </row>
    <row r="398" spans="44:46" ht="12.75">
      <c r="AR398" s="27"/>
      <c r="AS398" s="27"/>
      <c r="AT398" s="27"/>
    </row>
    <row r="399" spans="44:46" ht="12.75">
      <c r="AR399" s="27"/>
      <c r="AS399" s="27"/>
      <c r="AT399" s="27"/>
    </row>
    <row r="400" spans="44:46" ht="12.75">
      <c r="AR400" s="27"/>
      <c r="AS400" s="27"/>
      <c r="AT400" s="27"/>
    </row>
    <row r="401" spans="44:46" ht="12.75">
      <c r="AR401" s="27"/>
      <c r="AS401" s="27"/>
      <c r="AT401" s="27"/>
    </row>
    <row r="402" spans="44:46" ht="12.75">
      <c r="AR402" s="27"/>
      <c r="AS402" s="27"/>
      <c r="AT402" s="27"/>
    </row>
    <row r="403" spans="44:46" ht="12.75">
      <c r="AR403" s="27"/>
      <c r="AS403" s="27"/>
      <c r="AT403" s="27"/>
    </row>
    <row r="404" spans="44:46" ht="12.75">
      <c r="AR404" s="27"/>
      <c r="AS404" s="27"/>
      <c r="AT404" s="27"/>
    </row>
    <row r="405" spans="44:46" ht="12.75">
      <c r="AR405" s="27"/>
      <c r="AS405" s="27"/>
      <c r="AT405" s="27"/>
    </row>
    <row r="406" spans="44:46" ht="12.75">
      <c r="AR406" s="27"/>
      <c r="AS406" s="27"/>
      <c r="AT406" s="27"/>
    </row>
    <row r="407" spans="44:46" ht="12.75">
      <c r="AR407" s="27"/>
      <c r="AS407" s="27"/>
      <c r="AT407" s="27"/>
    </row>
    <row r="408" spans="44:46" ht="12.75">
      <c r="AR408" s="27"/>
      <c r="AS408" s="27"/>
      <c r="AT408" s="27"/>
    </row>
    <row r="409" spans="44:46" ht="12.75">
      <c r="AR409" s="27"/>
      <c r="AS409" s="27"/>
      <c r="AT409" s="27"/>
    </row>
    <row r="410" spans="44:46" ht="12.75">
      <c r="AR410" s="27"/>
      <c r="AS410" s="27"/>
      <c r="AT410" s="27"/>
    </row>
    <row r="411" spans="44:46" ht="12.75">
      <c r="AR411" s="27"/>
      <c r="AS411" s="27"/>
      <c r="AT411" s="27"/>
    </row>
    <row r="412" spans="44:46" ht="12.75">
      <c r="AR412" s="27"/>
      <c r="AS412" s="27"/>
      <c r="AT412" s="27"/>
    </row>
    <row r="413" spans="44:46" ht="12.75">
      <c r="AR413" s="27"/>
      <c r="AS413" s="27"/>
      <c r="AT413" s="27"/>
    </row>
    <row r="414" spans="44:46" ht="12.75">
      <c r="AR414" s="27"/>
      <c r="AS414" s="27"/>
      <c r="AT414" s="27"/>
    </row>
    <row r="415" spans="44:46" ht="12.75">
      <c r="AR415" s="27"/>
      <c r="AS415" s="27"/>
      <c r="AT415" s="27"/>
    </row>
    <row r="416" spans="44:46" ht="12.75">
      <c r="AR416" s="27"/>
      <c r="AS416" s="27"/>
      <c r="AT416" s="27"/>
    </row>
    <row r="417" spans="44:46" ht="12.75">
      <c r="AR417" s="27"/>
      <c r="AS417" s="27"/>
      <c r="AT417" s="27"/>
    </row>
    <row r="418" spans="44:46" ht="12.75">
      <c r="AR418" s="27"/>
      <c r="AS418" s="27"/>
      <c r="AT418" s="27"/>
    </row>
    <row r="419" spans="44:46" ht="12.75">
      <c r="AR419" s="27"/>
      <c r="AS419" s="27"/>
      <c r="AT419" s="27"/>
    </row>
    <row r="420" spans="44:46" ht="12.75">
      <c r="AR420" s="27"/>
      <c r="AS420" s="27"/>
      <c r="AT420" s="27"/>
    </row>
    <row r="421" spans="44:46" ht="12.75">
      <c r="AR421" s="27"/>
      <c r="AS421" s="27"/>
      <c r="AT421" s="27"/>
    </row>
    <row r="422" spans="44:46" ht="12.75">
      <c r="AR422" s="27"/>
      <c r="AS422" s="27"/>
      <c r="AT422" s="27"/>
    </row>
    <row r="423" spans="44:46" ht="12.75">
      <c r="AR423" s="27"/>
      <c r="AS423" s="27"/>
      <c r="AT423" s="27"/>
    </row>
    <row r="424" spans="44:46" ht="12.75">
      <c r="AR424" s="27"/>
      <c r="AS424" s="27"/>
      <c r="AT424" s="27"/>
    </row>
    <row r="425" spans="44:46" ht="12.75">
      <c r="AR425" s="27"/>
      <c r="AS425" s="27"/>
      <c r="AT425" s="27"/>
    </row>
    <row r="426" spans="44:46" ht="12.75">
      <c r="AR426" s="27"/>
      <c r="AS426" s="27"/>
      <c r="AT426" s="27"/>
    </row>
    <row r="427" spans="44:46" ht="12.75">
      <c r="AR427" s="27"/>
      <c r="AS427" s="27"/>
      <c r="AT427" s="27"/>
    </row>
    <row r="428" spans="44:46" ht="12.75">
      <c r="AR428" s="27"/>
      <c r="AS428" s="27"/>
      <c r="AT428" s="27"/>
    </row>
    <row r="429" spans="44:46" ht="12.75">
      <c r="AR429" s="27"/>
      <c r="AS429" s="27"/>
      <c r="AT429" s="27"/>
    </row>
    <row r="430" spans="44:46" ht="12.75">
      <c r="AR430" s="27"/>
      <c r="AS430" s="27"/>
      <c r="AT430" s="27"/>
    </row>
    <row r="431" spans="44:46" ht="12.75">
      <c r="AR431" s="27"/>
      <c r="AS431" s="27"/>
      <c r="AT431" s="27"/>
    </row>
    <row r="432" spans="44:46" ht="12.75">
      <c r="AR432" s="27"/>
      <c r="AS432" s="27"/>
      <c r="AT432" s="27"/>
    </row>
    <row r="433" spans="44:46" ht="12.75">
      <c r="AR433" s="27"/>
      <c r="AS433" s="27"/>
      <c r="AT433" s="27"/>
    </row>
    <row r="434" spans="44:46" ht="12.75">
      <c r="AR434" s="27"/>
      <c r="AS434" s="27"/>
      <c r="AT434" s="27"/>
    </row>
    <row r="435" spans="44:46" ht="12.75">
      <c r="AR435" s="27"/>
      <c r="AS435" s="27"/>
      <c r="AT435" s="27"/>
    </row>
    <row r="436" spans="44:46" ht="12.75">
      <c r="AR436" s="27"/>
      <c r="AS436" s="27"/>
      <c r="AT436" s="27"/>
    </row>
    <row r="437" spans="44:46" ht="12.75">
      <c r="AR437" s="27"/>
      <c r="AS437" s="27"/>
      <c r="AT437" s="27"/>
    </row>
    <row r="438" spans="44:46" ht="12.75">
      <c r="AR438" s="27"/>
      <c r="AS438" s="27"/>
      <c r="AT438" s="27"/>
    </row>
    <row r="439" spans="44:46" ht="12.75">
      <c r="AR439" s="27"/>
      <c r="AS439" s="27"/>
      <c r="AT439" s="27"/>
    </row>
    <row r="440" spans="44:46" ht="12.75">
      <c r="AR440" s="27"/>
      <c r="AS440" s="27"/>
      <c r="AT440" s="27"/>
    </row>
    <row r="441" spans="44:46" ht="12.75">
      <c r="AR441" s="27"/>
      <c r="AS441" s="27"/>
      <c r="AT441" s="27"/>
    </row>
    <row r="442" spans="44:46" ht="12.75">
      <c r="AR442" s="27"/>
      <c r="AS442" s="27"/>
      <c r="AT442" s="27"/>
    </row>
    <row r="443" spans="44:46" ht="12.75">
      <c r="AR443" s="27"/>
      <c r="AS443" s="27"/>
      <c r="AT443" s="27"/>
    </row>
    <row r="444" spans="44:46" ht="12.75">
      <c r="AR444" s="27"/>
      <c r="AS444" s="27"/>
      <c r="AT444" s="27"/>
    </row>
    <row r="445" spans="44:46" ht="12.75">
      <c r="AR445" s="27"/>
      <c r="AS445" s="27"/>
      <c r="AT445" s="27"/>
    </row>
    <row r="446" spans="44:46" ht="12.75">
      <c r="AR446" s="27"/>
      <c r="AS446" s="27"/>
      <c r="AT446" s="27"/>
    </row>
    <row r="447" spans="44:46" ht="12.75">
      <c r="AR447" s="27"/>
      <c r="AS447" s="27"/>
      <c r="AT447" s="27"/>
    </row>
    <row r="448" spans="44:46" ht="12.75">
      <c r="AR448" s="27"/>
      <c r="AS448" s="27"/>
      <c r="AT448" s="27"/>
    </row>
    <row r="449" spans="44:46" ht="12.75">
      <c r="AR449" s="27"/>
      <c r="AS449" s="27"/>
      <c r="AT449" s="27"/>
    </row>
    <row r="450" spans="44:46" ht="12.75">
      <c r="AR450" s="27"/>
      <c r="AS450" s="27"/>
      <c r="AT450" s="27"/>
    </row>
    <row r="451" spans="44:46" ht="12.75">
      <c r="AR451" s="27"/>
      <c r="AS451" s="27"/>
      <c r="AT451" s="27"/>
    </row>
    <row r="452" spans="44:46" ht="12.75">
      <c r="AR452" s="27"/>
      <c r="AS452" s="27"/>
      <c r="AT452" s="27"/>
    </row>
    <row r="453" spans="44:46" ht="12.75">
      <c r="AR453" s="27"/>
      <c r="AS453" s="27"/>
      <c r="AT453" s="27"/>
    </row>
    <row r="454" spans="44:46" ht="12.75">
      <c r="AR454" s="27"/>
      <c r="AS454" s="27"/>
      <c r="AT454" s="27"/>
    </row>
    <row r="455" spans="44:46" ht="12.75">
      <c r="AR455" s="27"/>
      <c r="AS455" s="27"/>
      <c r="AT455" s="27"/>
    </row>
    <row r="456" spans="44:46" ht="12.75">
      <c r="AR456" s="27"/>
      <c r="AS456" s="27"/>
      <c r="AT456" s="27"/>
    </row>
    <row r="457" spans="44:46" ht="12.75">
      <c r="AR457" s="27"/>
      <c r="AS457" s="27"/>
      <c r="AT457" s="27"/>
    </row>
    <row r="458" spans="44:46" ht="12.75">
      <c r="AR458" s="27"/>
      <c r="AS458" s="27"/>
      <c r="AT458" s="27"/>
    </row>
    <row r="459" spans="44:46" ht="12.75">
      <c r="AR459" s="27"/>
      <c r="AS459" s="27"/>
      <c r="AT459" s="27"/>
    </row>
    <row r="460" spans="44:46" ht="12.75">
      <c r="AR460" s="27"/>
      <c r="AS460" s="27"/>
      <c r="AT460" s="27"/>
    </row>
    <row r="461" spans="44:46" ht="12.75">
      <c r="AR461" s="27"/>
      <c r="AS461" s="27"/>
      <c r="AT461" s="27"/>
    </row>
    <row r="462" spans="44:46" ht="12.75">
      <c r="AR462" s="27"/>
      <c r="AS462" s="27"/>
      <c r="AT462" s="27"/>
    </row>
    <row r="463" spans="44:46" ht="12.75">
      <c r="AR463" s="27"/>
      <c r="AS463" s="27"/>
      <c r="AT463" s="27"/>
    </row>
    <row r="464" spans="44:46" ht="12.75">
      <c r="AR464" s="27"/>
      <c r="AS464" s="27"/>
      <c r="AT464" s="27"/>
    </row>
    <row r="465" spans="44:46" ht="12.75">
      <c r="AR465" s="27"/>
      <c r="AS465" s="27"/>
      <c r="AT465" s="27"/>
    </row>
    <row r="466" spans="44:46" ht="12.75">
      <c r="AR466" s="27"/>
      <c r="AS466" s="27"/>
      <c r="AT466" s="27"/>
    </row>
    <row r="467" spans="44:46" ht="12.75">
      <c r="AR467" s="27"/>
      <c r="AS467" s="27"/>
      <c r="AT467" s="27"/>
    </row>
    <row r="468" spans="44:46" ht="12.75">
      <c r="AR468" s="27"/>
      <c r="AS468" s="27"/>
      <c r="AT468" s="27"/>
    </row>
    <row r="469" spans="44:46" ht="12.75">
      <c r="AR469" s="27"/>
      <c r="AS469" s="27"/>
      <c r="AT469" s="27"/>
    </row>
    <row r="470" spans="44:46" ht="12.75">
      <c r="AR470" s="27"/>
      <c r="AS470" s="27"/>
      <c r="AT470" s="27"/>
    </row>
    <row r="471" spans="44:46" ht="12.75">
      <c r="AR471" s="27"/>
      <c r="AS471" s="27"/>
      <c r="AT471" s="27"/>
    </row>
    <row r="472" spans="44:46" ht="12.75">
      <c r="AR472" s="27"/>
      <c r="AS472" s="27"/>
      <c r="AT472" s="27"/>
    </row>
    <row r="473" spans="44:46" ht="12.75">
      <c r="AR473" s="27"/>
      <c r="AS473" s="27"/>
      <c r="AT473" s="27"/>
    </row>
    <row r="474" spans="44:46" ht="12.75">
      <c r="AR474" s="27"/>
      <c r="AS474" s="27"/>
      <c r="AT474" s="27"/>
    </row>
    <row r="475" spans="44:46" ht="12.75">
      <c r="AR475" s="27"/>
      <c r="AS475" s="27"/>
      <c r="AT475" s="27"/>
    </row>
    <row r="476" spans="44:46" ht="12.75">
      <c r="AR476" s="27"/>
      <c r="AS476" s="27"/>
      <c r="AT476" s="27"/>
    </row>
    <row r="477" spans="44:46" ht="12.75">
      <c r="AR477" s="27"/>
      <c r="AS477" s="27"/>
      <c r="AT477" s="27"/>
    </row>
    <row r="478" spans="44:46" ht="12.75">
      <c r="AR478" s="27"/>
      <c r="AS478" s="27"/>
      <c r="AT478" s="27"/>
    </row>
    <row r="479" spans="44:46" ht="12.75">
      <c r="AR479" s="27"/>
      <c r="AS479" s="27"/>
      <c r="AT479" s="27"/>
    </row>
    <row r="480" spans="44:46" ht="12.75">
      <c r="AR480" s="27"/>
      <c r="AS480" s="27"/>
      <c r="AT480" s="27"/>
    </row>
    <row r="481" spans="44:46" ht="12.75">
      <c r="AR481" s="27"/>
      <c r="AS481" s="27"/>
      <c r="AT481" s="27"/>
    </row>
    <row r="482" spans="44:46" ht="12.75">
      <c r="AR482" s="27"/>
      <c r="AS482" s="27"/>
      <c r="AT482" s="27"/>
    </row>
    <row r="483" spans="44:46" ht="12.75">
      <c r="AR483" s="27"/>
      <c r="AS483" s="27"/>
      <c r="AT483" s="27"/>
    </row>
    <row r="484" spans="44:46" ht="12.75">
      <c r="AR484" s="27"/>
      <c r="AS484" s="27"/>
      <c r="AT484" s="27"/>
    </row>
    <row r="485" spans="44:46" ht="12.75">
      <c r="AR485" s="27"/>
      <c r="AS485" s="27"/>
      <c r="AT485" s="27"/>
    </row>
    <row r="486" spans="44:46" ht="12.75">
      <c r="AR486" s="27"/>
      <c r="AS486" s="27"/>
      <c r="AT486" s="27"/>
    </row>
    <row r="487" spans="44:46" ht="12.75">
      <c r="AR487" s="27"/>
      <c r="AS487" s="27"/>
      <c r="AT487" s="27"/>
    </row>
    <row r="488" spans="44:46" ht="12.75">
      <c r="AR488" s="27"/>
      <c r="AS488" s="27"/>
      <c r="AT488" s="27"/>
    </row>
    <row r="489" spans="44:46" ht="12.75">
      <c r="AR489" s="27"/>
      <c r="AS489" s="27"/>
      <c r="AT489" s="27"/>
    </row>
    <row r="490" spans="44:46" ht="12.75">
      <c r="AR490" s="27"/>
      <c r="AS490" s="27"/>
      <c r="AT490" s="27"/>
    </row>
    <row r="491" spans="44:46" ht="12.75">
      <c r="AR491" s="27"/>
      <c r="AS491" s="27"/>
      <c r="AT491" s="27"/>
    </row>
    <row r="492" spans="44:46" ht="12.75">
      <c r="AR492" s="27"/>
      <c r="AS492" s="27"/>
      <c r="AT492" s="27"/>
    </row>
    <row r="493" spans="44:46" ht="12.75">
      <c r="AR493" s="27"/>
      <c r="AS493" s="27"/>
      <c r="AT493" s="27"/>
    </row>
    <row r="494" spans="44:46" ht="12.75">
      <c r="AR494" s="27"/>
      <c r="AS494" s="27"/>
      <c r="AT494" s="27"/>
    </row>
    <row r="495" spans="44:46" ht="12.75">
      <c r="AR495" s="27"/>
      <c r="AS495" s="27"/>
      <c r="AT495" s="27"/>
    </row>
    <row r="496" spans="44:46" ht="12.75">
      <c r="AR496" s="27"/>
      <c r="AS496" s="27"/>
      <c r="AT496" s="27"/>
    </row>
    <row r="497" spans="44:46" ht="12.75">
      <c r="AR497" s="27"/>
      <c r="AS497" s="27"/>
      <c r="AT497" s="27"/>
    </row>
    <row r="498" spans="44:46" ht="12.75">
      <c r="AR498" s="27"/>
      <c r="AS498" s="27"/>
      <c r="AT498" s="27"/>
    </row>
    <row r="499" spans="44:46" ht="12.75">
      <c r="AR499" s="27"/>
      <c r="AS499" s="27"/>
      <c r="AT499" s="27"/>
    </row>
    <row r="500" spans="44:46" ht="12.75">
      <c r="AR500" s="27"/>
      <c r="AS500" s="27"/>
      <c r="AT500" s="27"/>
    </row>
    <row r="501" spans="44:46" ht="12.75">
      <c r="AR501" s="27"/>
      <c r="AS501" s="27"/>
      <c r="AT501" s="27"/>
    </row>
    <row r="502" spans="44:46" ht="12.75">
      <c r="AR502" s="27"/>
      <c r="AS502" s="27"/>
      <c r="AT502" s="27"/>
    </row>
    <row r="503" spans="44:46" ht="12.75">
      <c r="AR503" s="27"/>
      <c r="AS503" s="27"/>
      <c r="AT503" s="27"/>
    </row>
    <row r="504" spans="44:46" ht="12.75">
      <c r="AR504" s="27"/>
      <c r="AS504" s="27"/>
      <c r="AT504" s="27"/>
    </row>
    <row r="505" spans="44:46" ht="12.75">
      <c r="AR505" s="27"/>
      <c r="AS505" s="27"/>
      <c r="AT505" s="27"/>
    </row>
    <row r="506" spans="44:46" ht="12.75">
      <c r="AR506" s="27"/>
      <c r="AS506" s="27"/>
      <c r="AT506" s="27"/>
    </row>
    <row r="507" spans="44:46" ht="12.75">
      <c r="AR507" s="27"/>
      <c r="AS507" s="27"/>
      <c r="AT507" s="27"/>
    </row>
    <row r="508" spans="44:46" ht="12.75">
      <c r="AR508" s="27"/>
      <c r="AS508" s="27"/>
      <c r="AT508" s="27"/>
    </row>
    <row r="509" spans="44:46" ht="12.75">
      <c r="AR509" s="27"/>
      <c r="AS509" s="27"/>
      <c r="AT509" s="27"/>
    </row>
    <row r="510" spans="44:46" ht="12.75">
      <c r="AR510" s="27"/>
      <c r="AS510" s="27"/>
      <c r="AT510" s="27"/>
    </row>
    <row r="511" spans="44:46" ht="12.75">
      <c r="AR511" s="27"/>
      <c r="AS511" s="27"/>
      <c r="AT511" s="27"/>
    </row>
    <row r="512" spans="44:46" ht="12.75">
      <c r="AR512" s="27"/>
      <c r="AS512" s="27"/>
      <c r="AT512" s="27"/>
    </row>
    <row r="513" spans="44:46" ht="12.75">
      <c r="AR513" s="27"/>
      <c r="AS513" s="27"/>
      <c r="AT513" s="27"/>
    </row>
    <row r="514" spans="44:46" ht="12.75">
      <c r="AR514" s="27"/>
      <c r="AS514" s="27"/>
      <c r="AT514" s="27"/>
    </row>
    <row r="515" spans="44:46" ht="12.75">
      <c r="AR515" s="27"/>
      <c r="AS515" s="27"/>
      <c r="AT515" s="27"/>
    </row>
    <row r="516" spans="44:46" ht="12.75">
      <c r="AR516" s="27"/>
      <c r="AS516" s="27"/>
      <c r="AT516" s="27"/>
    </row>
    <row r="517" spans="44:46" ht="12.75">
      <c r="AR517" s="27"/>
      <c r="AS517" s="27"/>
      <c r="AT517" s="27"/>
    </row>
    <row r="518" spans="44:46" ht="12.75">
      <c r="AR518" s="27"/>
      <c r="AS518" s="27"/>
      <c r="AT518" s="27"/>
    </row>
    <row r="519" spans="44:46" ht="12.75">
      <c r="AR519" s="27"/>
      <c r="AS519" s="27"/>
      <c r="AT519" s="27"/>
    </row>
    <row r="520" spans="44:46" ht="12.75">
      <c r="AR520" s="27"/>
      <c r="AS520" s="27"/>
      <c r="AT520" s="27"/>
    </row>
    <row r="521" spans="44:46" ht="12.75">
      <c r="AR521" s="27"/>
      <c r="AS521" s="27"/>
      <c r="AT521" s="27"/>
    </row>
    <row r="522" spans="44:46" ht="12.75">
      <c r="AR522" s="27"/>
      <c r="AS522" s="27"/>
      <c r="AT522" s="27"/>
    </row>
    <row r="523" spans="44:46" ht="12.75">
      <c r="AR523" s="27"/>
      <c r="AS523" s="27"/>
      <c r="AT523" s="27"/>
    </row>
    <row r="524" spans="44:46" ht="12.75">
      <c r="AR524" s="27"/>
      <c r="AS524" s="27"/>
      <c r="AT524" s="27"/>
    </row>
    <row r="525" spans="44:46" ht="12.75">
      <c r="AR525" s="27"/>
      <c r="AS525" s="27"/>
      <c r="AT525" s="27"/>
    </row>
    <row r="526" spans="44:46" ht="12.75">
      <c r="AR526" s="27"/>
      <c r="AS526" s="27"/>
      <c r="AT526" s="27"/>
    </row>
    <row r="527" spans="44:46" ht="12.75">
      <c r="AR527" s="27"/>
      <c r="AS527" s="27"/>
      <c r="AT527" s="27"/>
    </row>
    <row r="528" spans="44:46" ht="12.75">
      <c r="AR528" s="27"/>
      <c r="AS528" s="27"/>
      <c r="AT528" s="27"/>
    </row>
    <row r="529" spans="44:46" ht="12.75">
      <c r="AR529" s="27"/>
      <c r="AS529" s="27"/>
      <c r="AT529" s="27"/>
    </row>
    <row r="530" spans="44:46" ht="12.75">
      <c r="AR530" s="27"/>
      <c r="AS530" s="27"/>
      <c r="AT530" s="27"/>
    </row>
    <row r="531" spans="44:46" ht="12.75">
      <c r="AR531" s="27"/>
      <c r="AS531" s="27"/>
      <c r="AT531" s="27"/>
    </row>
    <row r="532" spans="44:46" ht="12.75">
      <c r="AR532" s="27"/>
      <c r="AS532" s="27"/>
      <c r="AT532" s="27"/>
    </row>
    <row r="533" spans="44:46" ht="12.75">
      <c r="AR533" s="27"/>
      <c r="AS533" s="27"/>
      <c r="AT533" s="27"/>
    </row>
    <row r="534" spans="44:46" ht="12.75">
      <c r="AR534" s="27"/>
      <c r="AS534" s="27"/>
      <c r="AT534" s="27"/>
    </row>
    <row r="535" spans="44:46" ht="12.75">
      <c r="AR535" s="27"/>
      <c r="AS535" s="27"/>
      <c r="AT535" s="27"/>
    </row>
    <row r="536" spans="44:46" ht="12.75">
      <c r="AR536" s="27"/>
      <c r="AS536" s="27"/>
      <c r="AT536" s="27"/>
    </row>
    <row r="537" spans="44:46" ht="12.75">
      <c r="AR537" s="27"/>
      <c r="AS537" s="27"/>
      <c r="AT537" s="27"/>
    </row>
    <row r="538" spans="44:46" ht="12.75">
      <c r="AR538" s="27"/>
      <c r="AS538" s="27"/>
      <c r="AT538" s="27"/>
    </row>
    <row r="539" spans="44:46" ht="12.75">
      <c r="AR539" s="27"/>
      <c r="AS539" s="27"/>
      <c r="AT539" s="27"/>
    </row>
    <row r="540" spans="44:46" ht="12.75">
      <c r="AR540" s="27"/>
      <c r="AS540" s="27"/>
      <c r="AT540" s="27"/>
    </row>
    <row r="541" spans="44:46" ht="12.75">
      <c r="AR541" s="27"/>
      <c r="AS541" s="27"/>
      <c r="AT541" s="27"/>
    </row>
    <row r="542" spans="44:46" ht="12.75">
      <c r="AR542" s="27"/>
      <c r="AS542" s="27"/>
      <c r="AT542" s="27"/>
    </row>
    <row r="543" spans="44:46" ht="12.75">
      <c r="AR543" s="27"/>
      <c r="AS543" s="27"/>
      <c r="AT543" s="27"/>
    </row>
    <row r="544" spans="44:46" ht="12.75">
      <c r="AR544" s="27"/>
      <c r="AS544" s="27"/>
      <c r="AT544" s="27"/>
    </row>
    <row r="545" spans="44:46" ht="12.75">
      <c r="AR545" s="27"/>
      <c r="AS545" s="27"/>
      <c r="AT545" s="27"/>
    </row>
    <row r="546" spans="44:46" ht="12.75">
      <c r="AR546" s="27"/>
      <c r="AS546" s="27"/>
      <c r="AT546" s="27"/>
    </row>
    <row r="547" spans="44:46" ht="12.75">
      <c r="AR547" s="27"/>
      <c r="AS547" s="27"/>
      <c r="AT547" s="27"/>
    </row>
    <row r="548" spans="44:46" ht="12.75">
      <c r="AR548" s="27"/>
      <c r="AS548" s="27"/>
      <c r="AT548" s="27"/>
    </row>
    <row r="549" spans="44:46" ht="12.75">
      <c r="AR549" s="27"/>
      <c r="AS549" s="27"/>
      <c r="AT549" s="27"/>
    </row>
    <row r="550" spans="44:46" ht="12.75">
      <c r="AR550" s="27"/>
      <c r="AS550" s="27"/>
      <c r="AT550" s="27"/>
    </row>
    <row r="551" spans="44:46" ht="12.75">
      <c r="AR551" s="27"/>
      <c r="AS551" s="27"/>
      <c r="AT551" s="27"/>
    </row>
    <row r="552" spans="44:46" ht="12.75">
      <c r="AR552" s="27"/>
      <c r="AS552" s="27"/>
      <c r="AT552" s="27"/>
    </row>
    <row r="553" spans="44:46" ht="12.75">
      <c r="AR553" s="27"/>
      <c r="AS553" s="27"/>
      <c r="AT553" s="27"/>
    </row>
    <row r="554" spans="44:46" ht="12.75">
      <c r="AR554" s="27"/>
      <c r="AS554" s="27"/>
      <c r="AT554" s="27"/>
    </row>
    <row r="555" spans="44:46" ht="12.75">
      <c r="AR555" s="27"/>
      <c r="AS555" s="27"/>
      <c r="AT555" s="27"/>
    </row>
    <row r="556" spans="44:46" ht="12.75">
      <c r="AR556" s="27"/>
      <c r="AS556" s="27"/>
      <c r="AT556" s="27"/>
    </row>
    <row r="557" spans="44:46" ht="12.75">
      <c r="AR557" s="27"/>
      <c r="AS557" s="27"/>
      <c r="AT557" s="27"/>
    </row>
    <row r="558" spans="44:46" ht="12.75">
      <c r="AR558" s="27"/>
      <c r="AS558" s="27"/>
      <c r="AT558" s="27"/>
    </row>
    <row r="559" spans="44:46" ht="12.75">
      <c r="AR559" s="27"/>
      <c r="AS559" s="27"/>
      <c r="AT559" s="27"/>
    </row>
    <row r="560" spans="44:46" ht="12.75">
      <c r="AR560" s="27"/>
      <c r="AS560" s="27"/>
      <c r="AT560" s="27"/>
    </row>
    <row r="561" spans="44:46" ht="12.75">
      <c r="AR561" s="27"/>
      <c r="AS561" s="27"/>
      <c r="AT561" s="27"/>
    </row>
    <row r="562" spans="44:46" ht="12.75">
      <c r="AR562" s="27"/>
      <c r="AS562" s="27"/>
      <c r="AT562" s="27"/>
    </row>
    <row r="563" spans="44:46" ht="12.75">
      <c r="AR563" s="27"/>
      <c r="AS563" s="27"/>
      <c r="AT563" s="27"/>
    </row>
    <row r="564" spans="44:46" ht="12.75">
      <c r="AR564" s="27"/>
      <c r="AS564" s="27"/>
      <c r="AT564" s="27"/>
    </row>
    <row r="565" spans="44:46" ht="12.75">
      <c r="AR565" s="27"/>
      <c r="AS565" s="27"/>
      <c r="AT565" s="27"/>
    </row>
    <row r="566" spans="44:46" ht="12.75">
      <c r="AR566" s="27"/>
      <c r="AS566" s="27"/>
      <c r="AT566" s="27"/>
    </row>
    <row r="567" spans="44:46" ht="12.75">
      <c r="AR567" s="27"/>
      <c r="AS567" s="27"/>
      <c r="AT567" s="27"/>
    </row>
    <row r="568" spans="44:46" ht="12.75">
      <c r="AR568" s="27"/>
      <c r="AS568" s="27"/>
      <c r="AT568" s="27"/>
    </row>
    <row r="569" spans="44:46" ht="12.75">
      <c r="AR569" s="27"/>
      <c r="AS569" s="27"/>
      <c r="AT569" s="27"/>
    </row>
    <row r="570" spans="44:46" ht="12.75">
      <c r="AR570" s="27"/>
      <c r="AS570" s="27"/>
      <c r="AT570" s="27"/>
    </row>
    <row r="571" spans="44:46" ht="12.75">
      <c r="AR571" s="27"/>
      <c r="AS571" s="27"/>
      <c r="AT571" s="27"/>
    </row>
    <row r="572" spans="44:46" ht="12.75">
      <c r="AR572" s="27"/>
      <c r="AS572" s="27"/>
      <c r="AT572" s="27"/>
    </row>
    <row r="573" spans="44:46" ht="12.75">
      <c r="AR573" s="27"/>
      <c r="AS573" s="27"/>
      <c r="AT573" s="27"/>
    </row>
    <row r="574" spans="44:46" ht="12.75">
      <c r="AR574" s="27"/>
      <c r="AS574" s="27"/>
      <c r="AT574" s="27"/>
    </row>
    <row r="575" spans="44:46" ht="12.75">
      <c r="AR575" s="27"/>
      <c r="AS575" s="27"/>
      <c r="AT575" s="27"/>
    </row>
    <row r="576" spans="44:46" ht="12.75">
      <c r="AR576" s="27"/>
      <c r="AS576" s="27"/>
      <c r="AT576" s="27"/>
    </row>
    <row r="577" spans="44:46" ht="12.75">
      <c r="AR577" s="27"/>
      <c r="AS577" s="27"/>
      <c r="AT577" s="27"/>
    </row>
    <row r="578" spans="44:46" ht="12.75">
      <c r="AR578" s="27"/>
      <c r="AS578" s="27"/>
      <c r="AT578" s="27"/>
    </row>
    <row r="579" spans="44:46" ht="12.75">
      <c r="AR579" s="27"/>
      <c r="AS579" s="27"/>
      <c r="AT579" s="27"/>
    </row>
    <row r="580" spans="44:46" ht="12.75">
      <c r="AR580" s="27"/>
      <c r="AS580" s="27"/>
      <c r="AT580" s="27"/>
    </row>
    <row r="581" spans="44:46" ht="12.75">
      <c r="AR581" s="27"/>
      <c r="AS581" s="27"/>
      <c r="AT581" s="27"/>
    </row>
    <row r="582" spans="44:46" ht="12.75">
      <c r="AR582" s="27"/>
      <c r="AS582" s="27"/>
      <c r="AT582" s="27"/>
    </row>
    <row r="583" spans="44:46" ht="12.75">
      <c r="AR583" s="27"/>
      <c r="AS583" s="27"/>
      <c r="AT583" s="27"/>
    </row>
    <row r="584" spans="44:46" ht="12.75">
      <c r="AR584" s="27"/>
      <c r="AS584" s="27"/>
      <c r="AT584" s="27"/>
    </row>
    <row r="585" spans="44:46" ht="12.75">
      <c r="AR585" s="27"/>
      <c r="AS585" s="27"/>
      <c r="AT585" s="27"/>
    </row>
    <row r="586" spans="44:46" ht="12.75">
      <c r="AR586" s="27"/>
      <c r="AS586" s="27"/>
      <c r="AT586" s="27"/>
    </row>
    <row r="587" spans="44:46" ht="12.75">
      <c r="AR587" s="27"/>
      <c r="AS587" s="27"/>
      <c r="AT587" s="27"/>
    </row>
    <row r="588" spans="44:46" ht="12.75">
      <c r="AR588" s="27"/>
      <c r="AS588" s="27"/>
      <c r="AT588" s="27"/>
    </row>
    <row r="589" spans="44:46" ht="12.75">
      <c r="AR589" s="27"/>
      <c r="AS589" s="27"/>
      <c r="AT589" s="27"/>
    </row>
    <row r="590" spans="44:46" ht="12.75">
      <c r="AR590" s="27"/>
      <c r="AS590" s="27"/>
      <c r="AT590" s="27"/>
    </row>
    <row r="591" spans="44:46" ht="12.75">
      <c r="AR591" s="27"/>
      <c r="AS591" s="27"/>
      <c r="AT591" s="27"/>
    </row>
    <row r="592" spans="44:46" ht="12.75">
      <c r="AR592" s="27"/>
      <c r="AS592" s="27"/>
      <c r="AT592" s="27"/>
    </row>
    <row r="593" spans="44:46" ht="12.75">
      <c r="AR593" s="27"/>
      <c r="AS593" s="27"/>
      <c r="AT593" s="27"/>
    </row>
    <row r="594" spans="44:46" ht="12.75">
      <c r="AR594" s="27"/>
      <c r="AS594" s="27"/>
      <c r="AT594" s="27"/>
    </row>
    <row r="595" spans="44:46" ht="12.75">
      <c r="AR595" s="27"/>
      <c r="AS595" s="27"/>
      <c r="AT595" s="27"/>
    </row>
    <row r="596" spans="44:46" ht="12.75">
      <c r="AR596" s="27"/>
      <c r="AS596" s="27"/>
      <c r="AT596" s="27"/>
    </row>
    <row r="597" spans="44:46" ht="12.75">
      <c r="AR597" s="27"/>
      <c r="AS597" s="27"/>
      <c r="AT597" s="27"/>
    </row>
    <row r="598" spans="44:46" ht="12.75">
      <c r="AR598" s="27"/>
      <c r="AS598" s="27"/>
      <c r="AT598" s="27"/>
    </row>
    <row r="599" spans="44:46" ht="12.75">
      <c r="AR599" s="27"/>
      <c r="AS599" s="27"/>
      <c r="AT599" s="27"/>
    </row>
    <row r="600" spans="44:46" ht="12.75">
      <c r="AR600" s="27"/>
      <c r="AS600" s="27"/>
      <c r="AT600" s="27"/>
    </row>
    <row r="601" spans="44:46" ht="12.75">
      <c r="AR601" s="27"/>
      <c r="AS601" s="27"/>
      <c r="AT601" s="27"/>
    </row>
    <row r="602" spans="44:46" ht="12.75">
      <c r="AR602" s="27"/>
      <c r="AS602" s="27"/>
      <c r="AT602" s="27"/>
    </row>
    <row r="603" spans="44:46" ht="12.75">
      <c r="AR603" s="27"/>
      <c r="AS603" s="27"/>
      <c r="AT603" s="27"/>
    </row>
    <row r="604" spans="44:46" ht="12.75">
      <c r="AR604" s="27"/>
      <c r="AS604" s="27"/>
      <c r="AT604" s="27"/>
    </row>
    <row r="605" spans="44:46" ht="12.75">
      <c r="AR605" s="27"/>
      <c r="AS605" s="27"/>
      <c r="AT605" s="27"/>
    </row>
    <row r="606" spans="44:46" ht="12.75">
      <c r="AR606" s="27"/>
      <c r="AS606" s="27"/>
      <c r="AT606" s="27"/>
    </row>
    <row r="607" spans="44:46" ht="12.75">
      <c r="AR607" s="27"/>
      <c r="AS607" s="27"/>
      <c r="AT607" s="27"/>
    </row>
    <row r="608" spans="44:46" ht="12.75">
      <c r="AR608" s="27"/>
      <c r="AS608" s="27"/>
      <c r="AT608" s="27"/>
    </row>
    <row r="609" spans="44:46" ht="12.75">
      <c r="AR609" s="27"/>
      <c r="AS609" s="27"/>
      <c r="AT609" s="27"/>
    </row>
    <row r="610" spans="44:46" ht="12.75">
      <c r="AR610" s="27"/>
      <c r="AS610" s="27"/>
      <c r="AT610" s="27"/>
    </row>
    <row r="611" spans="44:46" ht="12.75">
      <c r="AR611" s="27"/>
      <c r="AS611" s="27"/>
      <c r="AT611" s="27"/>
    </row>
    <row r="612" spans="44:46" ht="12.75">
      <c r="AR612" s="27"/>
      <c r="AS612" s="27"/>
      <c r="AT612" s="27"/>
    </row>
    <row r="613" spans="44:46" ht="12.75">
      <c r="AR613" s="27"/>
      <c r="AS613" s="27"/>
      <c r="AT613" s="27"/>
    </row>
    <row r="614" spans="44:46" ht="12.75">
      <c r="AR614" s="27"/>
      <c r="AS614" s="27"/>
      <c r="AT614" s="27"/>
    </row>
    <row r="615" spans="44:46" ht="12.75">
      <c r="AR615" s="27"/>
      <c r="AS615" s="27"/>
      <c r="AT615" s="27"/>
    </row>
    <row r="616" spans="44:46" ht="12.75">
      <c r="AR616" s="27"/>
      <c r="AS616" s="27"/>
      <c r="AT616" s="27"/>
    </row>
    <row r="617" spans="44:46" ht="12.75">
      <c r="AR617" s="27"/>
      <c r="AS617" s="27"/>
      <c r="AT617" s="27"/>
    </row>
    <row r="618" spans="44:46" ht="12.75">
      <c r="AR618" s="27"/>
      <c r="AS618" s="27"/>
      <c r="AT618" s="27"/>
    </row>
    <row r="619" spans="44:46" ht="12.75">
      <c r="AR619" s="27"/>
      <c r="AS619" s="27"/>
      <c r="AT619" s="27"/>
    </row>
    <row r="620" spans="44:46" ht="12.75">
      <c r="AR620" s="27"/>
      <c r="AS620" s="27"/>
      <c r="AT620" s="27"/>
    </row>
    <row r="621" spans="44:46" ht="12.75">
      <c r="AR621" s="27"/>
      <c r="AS621" s="27"/>
      <c r="AT621" s="27"/>
    </row>
    <row r="622" spans="44:46" ht="12.75">
      <c r="AR622" s="27"/>
      <c r="AS622" s="27"/>
      <c r="AT622" s="27"/>
    </row>
    <row r="623" spans="44:46" ht="12.75">
      <c r="AR623" s="27"/>
      <c r="AS623" s="27"/>
      <c r="AT623" s="27"/>
    </row>
    <row r="624" spans="44:46" ht="12.75">
      <c r="AR624" s="27"/>
      <c r="AS624" s="27"/>
      <c r="AT624" s="27"/>
    </row>
    <row r="625" spans="44:46" ht="12.75">
      <c r="AR625" s="27"/>
      <c r="AS625" s="27"/>
      <c r="AT625" s="27"/>
    </row>
    <row r="626" spans="44:46" ht="12.75">
      <c r="AR626" s="27"/>
      <c r="AS626" s="27"/>
      <c r="AT626" s="27"/>
    </row>
    <row r="627" spans="44:46" ht="12.75">
      <c r="AR627" s="27"/>
      <c r="AS627" s="27"/>
      <c r="AT627" s="27"/>
    </row>
    <row r="628" spans="44:46" ht="12.75">
      <c r="AR628" s="27"/>
      <c r="AS628" s="27"/>
      <c r="AT628" s="27"/>
    </row>
    <row r="629" spans="44:46" ht="12.75">
      <c r="AR629" s="27"/>
      <c r="AS629" s="27"/>
      <c r="AT629" s="27"/>
    </row>
    <row r="630" spans="44:46" ht="12.75">
      <c r="AR630" s="27"/>
      <c r="AS630" s="27"/>
      <c r="AT630" s="27"/>
    </row>
    <row r="631" spans="44:46" ht="12.75">
      <c r="AR631" s="27"/>
      <c r="AS631" s="27"/>
      <c r="AT631" s="27"/>
    </row>
    <row r="632" spans="44:46" ht="12.75">
      <c r="AR632" s="27"/>
      <c r="AS632" s="27"/>
      <c r="AT632" s="27"/>
    </row>
    <row r="633" spans="44:46" ht="12.75">
      <c r="AR633" s="27"/>
      <c r="AS633" s="27"/>
      <c r="AT633" s="27"/>
    </row>
    <row r="634" spans="44:46" ht="12.75">
      <c r="AR634" s="27"/>
      <c r="AS634" s="27"/>
      <c r="AT634" s="27"/>
    </row>
    <row r="635" spans="44:46" ht="12.75">
      <c r="AR635" s="27"/>
      <c r="AS635" s="27"/>
      <c r="AT635" s="27"/>
    </row>
    <row r="636" spans="44:46" ht="12.75">
      <c r="AR636" s="27"/>
      <c r="AS636" s="27"/>
      <c r="AT636" s="27"/>
    </row>
    <row r="637" spans="44:46" ht="12.75">
      <c r="AR637" s="27"/>
      <c r="AS637" s="27"/>
      <c r="AT637" s="27"/>
    </row>
    <row r="638" spans="44:46" ht="12.75">
      <c r="AR638" s="27"/>
      <c r="AS638" s="27"/>
      <c r="AT638" s="27"/>
    </row>
    <row r="639" spans="44:46" ht="12.75">
      <c r="AR639" s="27"/>
      <c r="AS639" s="27"/>
      <c r="AT639" s="27"/>
    </row>
    <row r="640" spans="44:46" ht="12.75">
      <c r="AR640" s="27"/>
      <c r="AS640" s="27"/>
      <c r="AT640" s="27"/>
    </row>
    <row r="641" spans="44:46" ht="12.75">
      <c r="AR641" s="27"/>
      <c r="AS641" s="27"/>
      <c r="AT641" s="27"/>
    </row>
    <row r="642" spans="44:46" ht="12.75">
      <c r="AR642" s="27"/>
      <c r="AS642" s="27"/>
      <c r="AT642" s="27"/>
    </row>
    <row r="643" spans="44:46" ht="12.75">
      <c r="AR643" s="27"/>
      <c r="AS643" s="27"/>
      <c r="AT643" s="27"/>
    </row>
    <row r="644" spans="44:46" ht="12.75">
      <c r="AR644" s="27"/>
      <c r="AS644" s="27"/>
      <c r="AT644" s="27"/>
    </row>
    <row r="645" spans="44:46" ht="12.75">
      <c r="AR645" s="27"/>
      <c r="AS645" s="27"/>
      <c r="AT645" s="27"/>
    </row>
    <row r="646" spans="44:46" ht="12.75">
      <c r="AR646" s="27"/>
      <c r="AS646" s="27"/>
      <c r="AT646" s="27"/>
    </row>
    <row r="647" spans="44:46" ht="12.75">
      <c r="AR647" s="27"/>
      <c r="AS647" s="27"/>
      <c r="AT647" s="27"/>
    </row>
    <row r="648" spans="44:46" ht="12.75">
      <c r="AR648" s="27"/>
      <c r="AS648" s="27"/>
      <c r="AT648" s="27"/>
    </row>
    <row r="649" spans="44:46" ht="12.75">
      <c r="AR649" s="27"/>
      <c r="AS649" s="27"/>
      <c r="AT649" s="27"/>
    </row>
    <row r="650" spans="44:46" ht="12.75">
      <c r="AR650" s="27"/>
      <c r="AS650" s="27"/>
      <c r="AT650" s="27"/>
    </row>
    <row r="651" spans="44:46" ht="12.75">
      <c r="AR651" s="27"/>
      <c r="AS651" s="27"/>
      <c r="AT651" s="27"/>
    </row>
    <row r="652" spans="44:46" ht="12.75">
      <c r="AR652" s="27"/>
      <c r="AS652" s="27"/>
      <c r="AT652" s="27"/>
    </row>
    <row r="653" spans="44:46" ht="12.75">
      <c r="AR653" s="27"/>
      <c r="AS653" s="27"/>
      <c r="AT653" s="27"/>
    </row>
    <row r="654" spans="44:46" ht="12.75">
      <c r="AR654" s="27"/>
      <c r="AS654" s="27"/>
      <c r="AT654" s="27"/>
    </row>
    <row r="655" spans="44:46" ht="12.75">
      <c r="AR655" s="27"/>
      <c r="AS655" s="27"/>
      <c r="AT655" s="27"/>
    </row>
    <row r="656" spans="44:46" ht="12.75">
      <c r="AR656" s="27"/>
      <c r="AS656" s="27"/>
      <c r="AT656" s="27"/>
    </row>
    <row r="657" spans="44:46" ht="12.75">
      <c r="AR657" s="27"/>
      <c r="AS657" s="27"/>
      <c r="AT657" s="27"/>
    </row>
    <row r="658" spans="44:46" ht="12.75">
      <c r="AR658" s="27"/>
      <c r="AS658" s="27"/>
      <c r="AT658" s="27"/>
    </row>
    <row r="659" spans="44:46" ht="12.75">
      <c r="AR659" s="27"/>
      <c r="AS659" s="27"/>
      <c r="AT659" s="27"/>
    </row>
    <row r="660" spans="44:46" ht="12.75">
      <c r="AR660" s="27"/>
      <c r="AS660" s="27"/>
      <c r="AT660" s="27"/>
    </row>
    <row r="661" spans="44:46" ht="12.75">
      <c r="AR661" s="27"/>
      <c r="AS661" s="27"/>
      <c r="AT661" s="27"/>
    </row>
    <row r="662" spans="44:46" ht="12.75">
      <c r="AR662" s="27"/>
      <c r="AS662" s="27"/>
      <c r="AT662" s="27"/>
    </row>
    <row r="663" spans="44:46" ht="12.75">
      <c r="AR663" s="27"/>
      <c r="AS663" s="27"/>
      <c r="AT663" s="27"/>
    </row>
    <row r="664" spans="44:46" ht="12.75">
      <c r="AR664" s="27"/>
      <c r="AS664" s="27"/>
      <c r="AT664" s="27"/>
    </row>
    <row r="665" spans="44:46" ht="12.75">
      <c r="AR665" s="27"/>
      <c r="AS665" s="27"/>
      <c r="AT665" s="27"/>
    </row>
    <row r="666" spans="44:46" ht="12.75">
      <c r="AR666" s="27"/>
      <c r="AS666" s="27"/>
      <c r="AT666" s="27"/>
    </row>
    <row r="667" spans="44:46" ht="12.75">
      <c r="AR667" s="27"/>
      <c r="AS667" s="27"/>
      <c r="AT667" s="27"/>
    </row>
    <row r="668" spans="44:46" ht="12.75">
      <c r="AR668" s="27"/>
      <c r="AS668" s="27"/>
      <c r="AT668" s="27"/>
    </row>
    <row r="669" spans="44:46" ht="12.75">
      <c r="AR669" s="27"/>
      <c r="AS669" s="27"/>
      <c r="AT669" s="27"/>
    </row>
    <row r="670" spans="44:46" ht="12.75">
      <c r="AR670" s="27"/>
      <c r="AS670" s="27"/>
      <c r="AT670" s="27"/>
    </row>
    <row r="671" spans="44:46" ht="12.75">
      <c r="AR671" s="27"/>
      <c r="AS671" s="27"/>
      <c r="AT671" s="27"/>
    </row>
    <row r="672" spans="44:46" ht="12.75">
      <c r="AR672" s="27"/>
      <c r="AS672" s="27"/>
      <c r="AT672" s="27"/>
    </row>
    <row r="673" spans="44:46" ht="12.75">
      <c r="AR673" s="27"/>
      <c r="AS673" s="27"/>
      <c r="AT673" s="27"/>
    </row>
    <row r="674" spans="44:46" ht="12.75">
      <c r="AR674" s="27"/>
      <c r="AS674" s="27"/>
      <c r="AT674" s="27"/>
    </row>
    <row r="675" spans="44:46" ht="12.75">
      <c r="AR675" s="27"/>
      <c r="AS675" s="27"/>
      <c r="AT675" s="27"/>
    </row>
    <row r="676" spans="44:46" ht="12.75">
      <c r="AR676" s="27"/>
      <c r="AS676" s="27"/>
      <c r="AT676" s="27"/>
    </row>
    <row r="677" spans="44:46" ht="12.75">
      <c r="AR677" s="27"/>
      <c r="AS677" s="27"/>
      <c r="AT677" s="27"/>
    </row>
    <row r="678" spans="44:46" ht="12.75">
      <c r="AR678" s="27"/>
      <c r="AS678" s="27"/>
      <c r="AT678" s="27"/>
    </row>
    <row r="679" spans="44:46" ht="12.75">
      <c r="AR679" s="27"/>
      <c r="AS679" s="27"/>
      <c r="AT679" s="27"/>
    </row>
    <row r="680" spans="44:46" ht="12.75">
      <c r="AR680" s="27"/>
      <c r="AS680" s="27"/>
      <c r="AT680" s="27"/>
    </row>
    <row r="681" spans="44:46" ht="12.75">
      <c r="AR681" s="27"/>
      <c r="AS681" s="27"/>
      <c r="AT681" s="27"/>
    </row>
    <row r="682" spans="44:46" ht="12.75">
      <c r="AR682" s="27"/>
      <c r="AS682" s="27"/>
      <c r="AT682" s="27"/>
    </row>
    <row r="683" spans="44:46" ht="12.75">
      <c r="AR683" s="27"/>
      <c r="AS683" s="27"/>
      <c r="AT683" s="27"/>
    </row>
    <row r="684" spans="44:46" ht="12.75">
      <c r="AR684" s="27"/>
      <c r="AS684" s="27"/>
      <c r="AT684" s="27"/>
    </row>
    <row r="685" spans="44:46" ht="12.75">
      <c r="AR685" s="27"/>
      <c r="AS685" s="27"/>
      <c r="AT685" s="27"/>
    </row>
    <row r="686" spans="44:46" ht="12.75">
      <c r="AR686" s="27"/>
      <c r="AS686" s="27"/>
      <c r="AT686" s="27"/>
    </row>
    <row r="687" spans="44:46" ht="12.75">
      <c r="AR687" s="27"/>
      <c r="AS687" s="27"/>
      <c r="AT687" s="27"/>
    </row>
    <row r="688" spans="44:46" ht="12.75">
      <c r="AR688" s="27"/>
      <c r="AS688" s="27"/>
      <c r="AT688" s="27"/>
    </row>
    <row r="689" spans="44:46" ht="12.75">
      <c r="AR689" s="27"/>
      <c r="AS689" s="27"/>
      <c r="AT689" s="27"/>
    </row>
    <row r="690" spans="44:46" ht="12.75">
      <c r="AR690" s="27"/>
      <c r="AS690" s="27"/>
      <c r="AT690" s="27"/>
    </row>
    <row r="691" spans="44:46" ht="12.75">
      <c r="AR691" s="27"/>
      <c r="AS691" s="27"/>
      <c r="AT691" s="27"/>
    </row>
    <row r="692" spans="44:46" ht="12.75">
      <c r="AR692" s="27"/>
      <c r="AS692" s="27"/>
      <c r="AT692" s="27"/>
    </row>
    <row r="693" spans="44:46" ht="12.75">
      <c r="AR693" s="27"/>
      <c r="AS693" s="27"/>
      <c r="AT693" s="27"/>
    </row>
    <row r="694" spans="44:46" ht="12.75">
      <c r="AR694" s="27"/>
      <c r="AS694" s="27"/>
      <c r="AT694" s="27"/>
    </row>
    <row r="695" spans="44:46" ht="12.75">
      <c r="AR695" s="27"/>
      <c r="AS695" s="27"/>
      <c r="AT695" s="27"/>
    </row>
    <row r="696" spans="44:46" ht="12.75">
      <c r="AR696" s="27"/>
      <c r="AS696" s="27"/>
      <c r="AT696" s="27"/>
    </row>
    <row r="697" spans="44:46" ht="12.75">
      <c r="AR697" s="27"/>
      <c r="AS697" s="27"/>
      <c r="AT697" s="27"/>
    </row>
    <row r="698" spans="44:46" ht="12.75">
      <c r="AR698" s="27"/>
      <c r="AS698" s="27"/>
      <c r="AT698" s="27"/>
    </row>
    <row r="699" spans="44:46" ht="12.75">
      <c r="AR699" s="27"/>
      <c r="AS699" s="27"/>
      <c r="AT699" s="27"/>
    </row>
    <row r="700" spans="44:46" ht="12.75">
      <c r="AR700" s="27"/>
      <c r="AS700" s="27"/>
      <c r="AT700" s="27"/>
    </row>
    <row r="701" spans="44:46" ht="12.75">
      <c r="AR701" s="27"/>
      <c r="AS701" s="27"/>
      <c r="AT701" s="27"/>
    </row>
    <row r="702" spans="44:46" ht="12.75">
      <c r="AR702" s="27"/>
      <c r="AS702" s="27"/>
      <c r="AT702" s="27"/>
    </row>
    <row r="703" spans="44:46" ht="12.75">
      <c r="AR703" s="27"/>
      <c r="AS703" s="27"/>
      <c r="AT703" s="27"/>
    </row>
    <row r="704" spans="44:46" ht="12.75">
      <c r="AR704" s="27"/>
      <c r="AS704" s="27"/>
      <c r="AT704" s="27"/>
    </row>
    <row r="705" spans="44:46" ht="12.75">
      <c r="AR705" s="27"/>
      <c r="AS705" s="27"/>
      <c r="AT705" s="27"/>
    </row>
    <row r="706" spans="44:46" ht="12.75">
      <c r="AR706" s="27"/>
      <c r="AS706" s="27"/>
      <c r="AT706" s="27"/>
    </row>
    <row r="707" spans="44:46" ht="12.75">
      <c r="AR707" s="27"/>
      <c r="AS707" s="27"/>
      <c r="AT707" s="27"/>
    </row>
    <row r="708" spans="44:46" ht="12.75">
      <c r="AR708" s="27"/>
      <c r="AS708" s="27"/>
      <c r="AT708" s="27"/>
    </row>
    <row r="709" spans="44:46" ht="12.75">
      <c r="AR709" s="27"/>
      <c r="AS709" s="27"/>
      <c r="AT709" s="27"/>
    </row>
    <row r="710" spans="44:46" ht="12.75">
      <c r="AR710" s="27"/>
      <c r="AS710" s="27"/>
      <c r="AT710" s="27"/>
    </row>
    <row r="711" spans="44:46" ht="12.75">
      <c r="AR711" s="27"/>
      <c r="AS711" s="27"/>
      <c r="AT711" s="27"/>
    </row>
    <row r="712" spans="44:46" ht="12.75">
      <c r="AR712" s="27"/>
      <c r="AS712" s="27"/>
      <c r="AT712" s="27"/>
    </row>
    <row r="713" spans="44:46" ht="12.75">
      <c r="AR713" s="27"/>
      <c r="AS713" s="27"/>
      <c r="AT713" s="27"/>
    </row>
    <row r="714" spans="44:46" ht="12.75">
      <c r="AR714" s="27"/>
      <c r="AS714" s="27"/>
      <c r="AT714" s="27"/>
    </row>
    <row r="715" spans="44:46" ht="12.75">
      <c r="AR715" s="27"/>
      <c r="AS715" s="27"/>
      <c r="AT715" s="27"/>
    </row>
    <row r="716" spans="44:46" ht="12.75">
      <c r="AR716" s="27"/>
      <c r="AS716" s="27"/>
      <c r="AT716" s="27"/>
    </row>
    <row r="717" spans="44:46" ht="12.75">
      <c r="AR717" s="27"/>
      <c r="AS717" s="27"/>
      <c r="AT717" s="27"/>
    </row>
    <row r="718" spans="44:46" ht="12.75">
      <c r="AR718" s="27"/>
      <c r="AS718" s="27"/>
      <c r="AT718" s="27"/>
    </row>
    <row r="719" spans="44:46" ht="12.75">
      <c r="AR719" s="27"/>
      <c r="AS719" s="27"/>
      <c r="AT719" s="27"/>
    </row>
    <row r="720" spans="44:46" ht="12.75">
      <c r="AR720" s="27"/>
      <c r="AS720" s="27"/>
      <c r="AT720" s="27"/>
    </row>
    <row r="721" spans="44:46" ht="12.75">
      <c r="AR721" s="27"/>
      <c r="AS721" s="27"/>
      <c r="AT721" s="27"/>
    </row>
    <row r="722" spans="44:46" ht="12.75">
      <c r="AR722" s="27"/>
      <c r="AS722" s="27"/>
      <c r="AT722" s="27"/>
    </row>
    <row r="723" spans="44:46" ht="12.75">
      <c r="AR723" s="27"/>
      <c r="AS723" s="27"/>
      <c r="AT723" s="27"/>
    </row>
    <row r="724" spans="44:46" ht="12.75">
      <c r="AR724" s="27"/>
      <c r="AS724" s="27"/>
      <c r="AT724" s="27"/>
    </row>
    <row r="725" spans="44:46" ht="12.75">
      <c r="AR725" s="27"/>
      <c r="AS725" s="27"/>
      <c r="AT725" s="27"/>
    </row>
    <row r="726" spans="44:46" ht="12.75">
      <c r="AR726" s="27"/>
      <c r="AS726" s="27"/>
      <c r="AT726" s="27"/>
    </row>
    <row r="727" spans="44:46" ht="12.75">
      <c r="AR727" s="27"/>
      <c r="AS727" s="27"/>
      <c r="AT727" s="27"/>
    </row>
    <row r="728" spans="44:46" ht="12.75">
      <c r="AR728" s="27"/>
      <c r="AS728" s="27"/>
      <c r="AT728" s="27"/>
    </row>
    <row r="729" spans="44:46" ht="12.75">
      <c r="AR729" s="27"/>
      <c r="AS729" s="27"/>
      <c r="AT729" s="27"/>
    </row>
    <row r="730" spans="44:46" ht="12.75">
      <c r="AR730" s="27"/>
      <c r="AS730" s="27"/>
      <c r="AT730" s="27"/>
    </row>
    <row r="731" spans="44:46" ht="12.75">
      <c r="AR731" s="27"/>
      <c r="AS731" s="27"/>
      <c r="AT731" s="27"/>
    </row>
    <row r="732" spans="44:46" ht="12.75">
      <c r="AR732" s="27"/>
      <c r="AS732" s="27"/>
      <c r="AT732" s="27"/>
    </row>
    <row r="733" spans="44:46" ht="12.75">
      <c r="AR733" s="27"/>
      <c r="AS733" s="27"/>
      <c r="AT733" s="27"/>
    </row>
    <row r="734" spans="44:46" ht="12.75">
      <c r="AR734" s="27"/>
      <c r="AS734" s="27"/>
      <c r="AT734" s="27"/>
    </row>
    <row r="735" spans="44:46" ht="12.75">
      <c r="AR735" s="27"/>
      <c r="AS735" s="27"/>
      <c r="AT735" s="27"/>
    </row>
    <row r="736" spans="44:46" ht="12.75">
      <c r="AR736" s="27"/>
      <c r="AS736" s="27"/>
      <c r="AT736" s="27"/>
    </row>
    <row r="737" spans="44:46" ht="12.75">
      <c r="AR737" s="27"/>
      <c r="AS737" s="27"/>
      <c r="AT737" s="27"/>
    </row>
    <row r="738" spans="44:46" ht="12.75">
      <c r="AR738" s="27"/>
      <c r="AS738" s="27"/>
      <c r="AT738" s="27"/>
    </row>
    <row r="739" spans="44:46" ht="12.75">
      <c r="AR739" s="27"/>
      <c r="AS739" s="27"/>
      <c r="AT739" s="27"/>
    </row>
    <row r="740" spans="44:46" ht="12.75">
      <c r="AR740" s="27"/>
      <c r="AS740" s="27"/>
      <c r="AT740" s="27"/>
    </row>
    <row r="741" spans="44:46" ht="12.75">
      <c r="AR741" s="27"/>
      <c r="AS741" s="27"/>
      <c r="AT741" s="27"/>
    </row>
    <row r="742" spans="44:46" ht="12.75">
      <c r="AR742" s="27"/>
      <c r="AS742" s="27"/>
      <c r="AT742" s="27"/>
    </row>
    <row r="743" spans="44:46" ht="12.75">
      <c r="AR743" s="27"/>
      <c r="AS743" s="27"/>
      <c r="AT743" s="27"/>
    </row>
    <row r="744" spans="44:46" ht="12.75">
      <c r="AR744" s="27"/>
      <c r="AS744" s="27"/>
      <c r="AT744" s="27"/>
    </row>
    <row r="745" spans="44:46" ht="12.75">
      <c r="AR745" s="27"/>
      <c r="AS745" s="27"/>
      <c r="AT745" s="27"/>
    </row>
    <row r="746" spans="44:46" ht="12.75">
      <c r="AR746" s="27"/>
      <c r="AS746" s="27"/>
      <c r="AT746" s="27"/>
    </row>
    <row r="747" spans="44:46" ht="12.75">
      <c r="AR747" s="27"/>
      <c r="AS747" s="27"/>
      <c r="AT747" s="27"/>
    </row>
    <row r="748" spans="44:46" ht="12.75">
      <c r="AR748" s="27"/>
      <c r="AS748" s="27"/>
      <c r="AT748" s="27"/>
    </row>
    <row r="749" spans="44:46" ht="12.75">
      <c r="AR749" s="27"/>
      <c r="AS749" s="27"/>
      <c r="AT749" s="27"/>
    </row>
    <row r="750" spans="44:46" ht="12.75">
      <c r="AR750" s="27"/>
      <c r="AS750" s="27"/>
      <c r="AT750" s="27"/>
    </row>
    <row r="751" spans="44:46" ht="12.75">
      <c r="AR751" s="27"/>
      <c r="AS751" s="27"/>
      <c r="AT751" s="27"/>
    </row>
    <row r="752" spans="44:46" ht="12.75">
      <c r="AR752" s="27"/>
      <c r="AS752" s="27"/>
      <c r="AT752" s="27"/>
    </row>
    <row r="753" spans="44:46" ht="12.75">
      <c r="AR753" s="27"/>
      <c r="AS753" s="27"/>
      <c r="AT753" s="27"/>
    </row>
    <row r="754" spans="44:46" ht="12.75">
      <c r="AR754" s="27"/>
      <c r="AS754" s="27"/>
      <c r="AT754" s="27"/>
    </row>
    <row r="755" spans="44:46" ht="12.75">
      <c r="AR755" s="27"/>
      <c r="AS755" s="27"/>
      <c r="AT755" s="27"/>
    </row>
    <row r="756" spans="44:46" ht="12.75">
      <c r="AR756" s="27"/>
      <c r="AS756" s="27"/>
      <c r="AT756" s="27"/>
    </row>
    <row r="757" spans="44:46" ht="12.75">
      <c r="AR757" s="27"/>
      <c r="AS757" s="27"/>
      <c r="AT757" s="27"/>
    </row>
    <row r="758" spans="44:46" ht="12.75">
      <c r="AR758" s="27"/>
      <c r="AS758" s="27"/>
      <c r="AT758" s="27"/>
    </row>
    <row r="759" spans="44:46" ht="12.75">
      <c r="AR759" s="27"/>
      <c r="AS759" s="27"/>
      <c r="AT759" s="27"/>
    </row>
    <row r="760" spans="44:46" ht="12.75">
      <c r="AR760" s="27"/>
      <c r="AS760" s="27"/>
      <c r="AT760" s="27"/>
    </row>
    <row r="761" spans="44:46" ht="12.75">
      <c r="AR761" s="27"/>
      <c r="AS761" s="27"/>
      <c r="AT761" s="27"/>
    </row>
    <row r="762" spans="44:46" ht="12.75">
      <c r="AR762" s="27"/>
      <c r="AS762" s="27"/>
      <c r="AT762" s="27"/>
    </row>
    <row r="763" spans="44:46" ht="12.75">
      <c r="AR763" s="27"/>
      <c r="AS763" s="27"/>
      <c r="AT763" s="27"/>
    </row>
    <row r="764" spans="44:46" ht="12.75">
      <c r="AR764" s="27"/>
      <c r="AS764" s="27"/>
      <c r="AT764" s="27"/>
    </row>
    <row r="765" spans="44:46" ht="12.75">
      <c r="AR765" s="27"/>
      <c r="AS765" s="27"/>
      <c r="AT765" s="27"/>
    </row>
    <row r="766" spans="44:46" ht="12.75">
      <c r="AR766" s="27"/>
      <c r="AS766" s="27"/>
      <c r="AT766" s="27"/>
    </row>
    <row r="767" spans="44:46" ht="12.75">
      <c r="AR767" s="27"/>
      <c r="AS767" s="27"/>
      <c r="AT767" s="27"/>
    </row>
    <row r="768" spans="44:46" ht="12.75">
      <c r="AR768" s="27"/>
      <c r="AS768" s="27"/>
      <c r="AT768" s="27"/>
    </row>
    <row r="769" spans="44:46" ht="12.75">
      <c r="AR769" s="27"/>
      <c r="AS769" s="27"/>
      <c r="AT769" s="27"/>
    </row>
    <row r="770" spans="44:46" ht="12.75">
      <c r="AR770" s="27"/>
      <c r="AS770" s="27"/>
      <c r="AT770" s="27"/>
    </row>
    <row r="771" spans="44:46" ht="12.75">
      <c r="AR771" s="27"/>
      <c r="AS771" s="27"/>
      <c r="AT771" s="27"/>
    </row>
    <row r="772" spans="44:46" ht="12.75">
      <c r="AR772" s="27"/>
      <c r="AS772" s="27"/>
      <c r="AT772" s="27"/>
    </row>
    <row r="773" spans="44:46" ht="12.75">
      <c r="AR773" s="27"/>
      <c r="AS773" s="27"/>
      <c r="AT773" s="27"/>
    </row>
    <row r="774" spans="44:46" ht="12.75">
      <c r="AR774" s="27"/>
      <c r="AS774" s="27"/>
      <c r="AT774" s="27"/>
    </row>
    <row r="775" spans="44:46" ht="12.75">
      <c r="AR775" s="27"/>
      <c r="AS775" s="27"/>
      <c r="AT775" s="27"/>
    </row>
    <row r="776" spans="44:46" ht="12.75">
      <c r="AR776" s="27"/>
      <c r="AS776" s="27"/>
      <c r="AT776" s="27"/>
    </row>
    <row r="777" spans="44:46" ht="12.75">
      <c r="AR777" s="27"/>
      <c r="AS777" s="27"/>
      <c r="AT777" s="27"/>
    </row>
    <row r="778" spans="44:46" ht="12.75">
      <c r="AR778" s="27"/>
      <c r="AS778" s="27"/>
      <c r="AT778" s="27"/>
    </row>
    <row r="779" spans="44:46" ht="12.75">
      <c r="AR779" s="27"/>
      <c r="AS779" s="27"/>
      <c r="AT779" s="27"/>
    </row>
    <row r="780" spans="44:46" ht="12.75">
      <c r="AR780" s="27"/>
      <c r="AS780" s="27"/>
      <c r="AT780" s="27"/>
    </row>
    <row r="781" spans="44:46" ht="12.75">
      <c r="AR781" s="27"/>
      <c r="AS781" s="27"/>
      <c r="AT781" s="27"/>
    </row>
    <row r="782" spans="44:46" ht="12.75">
      <c r="AR782" s="27"/>
      <c r="AS782" s="27"/>
      <c r="AT782" s="27"/>
    </row>
    <row r="783" spans="44:46" ht="12.75">
      <c r="AR783" s="27"/>
      <c r="AS783" s="27"/>
      <c r="AT783" s="27"/>
    </row>
    <row r="784" spans="44:46" ht="12.75">
      <c r="AR784" s="27"/>
      <c r="AS784" s="27"/>
      <c r="AT784" s="27"/>
    </row>
    <row r="785" spans="44:46" ht="12.75">
      <c r="AR785" s="27"/>
      <c r="AS785" s="27"/>
      <c r="AT785" s="27"/>
    </row>
    <row r="786" spans="44:46" ht="12.75">
      <c r="AR786" s="27"/>
      <c r="AS786" s="27"/>
      <c r="AT786" s="27"/>
    </row>
    <row r="787" spans="44:46" ht="12.75">
      <c r="AR787" s="27"/>
      <c r="AS787" s="27"/>
      <c r="AT787" s="27"/>
    </row>
    <row r="788" spans="44:46" ht="12.75">
      <c r="AR788" s="27"/>
      <c r="AS788" s="27"/>
      <c r="AT788" s="27"/>
    </row>
    <row r="789" spans="44:46" ht="12.75">
      <c r="AR789" s="27"/>
      <c r="AS789" s="27"/>
      <c r="AT789" s="27"/>
    </row>
    <row r="790" spans="44:46" ht="12.75">
      <c r="AR790" s="27"/>
      <c r="AS790" s="27"/>
      <c r="AT790" s="27"/>
    </row>
    <row r="791" spans="44:46" ht="12.75">
      <c r="AR791" s="27"/>
      <c r="AS791" s="27"/>
      <c r="AT791" s="27"/>
    </row>
    <row r="792" spans="44:46" ht="12.75">
      <c r="AR792" s="27"/>
      <c r="AS792" s="27"/>
      <c r="AT792" s="27"/>
    </row>
    <row r="793" spans="44:46" ht="12.75">
      <c r="AR793" s="27"/>
      <c r="AS793" s="27"/>
      <c r="AT793" s="27"/>
    </row>
    <row r="794" spans="44:46" ht="12.75">
      <c r="AR794" s="27"/>
      <c r="AS794" s="27"/>
      <c r="AT794" s="27"/>
    </row>
    <row r="795" spans="44:46" ht="12.75">
      <c r="AR795" s="27"/>
      <c r="AS795" s="27"/>
      <c r="AT795" s="27"/>
    </row>
    <row r="796" spans="44:46" ht="12.75">
      <c r="AR796" s="27"/>
      <c r="AS796" s="27"/>
      <c r="AT796" s="27"/>
    </row>
    <row r="797" spans="44:46" ht="12.75">
      <c r="AR797" s="27"/>
      <c r="AS797" s="27"/>
      <c r="AT797" s="27"/>
    </row>
    <row r="798" spans="44:46" ht="12.75">
      <c r="AR798" s="27"/>
      <c r="AS798" s="27"/>
      <c r="AT798" s="27"/>
    </row>
    <row r="799" spans="44:46" ht="12.75">
      <c r="AR799" s="27"/>
      <c r="AS799" s="27"/>
      <c r="AT799" s="27"/>
    </row>
    <row r="800" spans="44:46" ht="12.75">
      <c r="AR800" s="27"/>
      <c r="AS800" s="27"/>
      <c r="AT800" s="27"/>
    </row>
    <row r="801" spans="44:46" ht="12.75">
      <c r="AR801" s="27"/>
      <c r="AS801" s="27"/>
      <c r="AT801" s="27"/>
    </row>
    <row r="802" spans="44:46" ht="12.75">
      <c r="AR802" s="27"/>
      <c r="AS802" s="27"/>
      <c r="AT802" s="27"/>
    </row>
    <row r="803" spans="44:46" ht="12.75">
      <c r="AR803" s="27"/>
      <c r="AS803" s="27"/>
      <c r="AT803" s="27"/>
    </row>
    <row r="804" spans="44:46" ht="12.75">
      <c r="AR804" s="27"/>
      <c r="AS804" s="27"/>
      <c r="AT804" s="27"/>
    </row>
    <row r="805" spans="44:46" ht="12.75">
      <c r="AR805" s="27"/>
      <c r="AS805" s="27"/>
      <c r="AT805" s="27"/>
    </row>
    <row r="806" spans="44:46" ht="12.75">
      <c r="AR806" s="27"/>
      <c r="AS806" s="27"/>
      <c r="AT806" s="27"/>
    </row>
    <row r="807" spans="44:46" ht="12.75">
      <c r="AR807" s="27"/>
      <c r="AS807" s="27"/>
      <c r="AT807" s="27"/>
    </row>
    <row r="808" spans="44:46" ht="12.75">
      <c r="AR808" s="27"/>
      <c r="AS808" s="27"/>
      <c r="AT808" s="27"/>
    </row>
    <row r="809" spans="44:46" ht="12.75">
      <c r="AR809" s="27"/>
      <c r="AS809" s="27"/>
      <c r="AT809" s="27"/>
    </row>
    <row r="810" spans="44:46" ht="12.75">
      <c r="AR810" s="27"/>
      <c r="AS810" s="27"/>
      <c r="AT810" s="27"/>
    </row>
    <row r="811" spans="44:46" ht="12.75">
      <c r="AR811" s="27"/>
      <c r="AS811" s="27"/>
      <c r="AT811" s="27"/>
    </row>
    <row r="812" spans="44:46" ht="12.75">
      <c r="AR812" s="27"/>
      <c r="AS812" s="27"/>
      <c r="AT812" s="27"/>
    </row>
    <row r="813" spans="44:46" ht="12.75">
      <c r="AR813" s="27"/>
      <c r="AS813" s="27"/>
      <c r="AT813" s="27"/>
    </row>
    <row r="814" spans="44:46" ht="12.75">
      <c r="AR814" s="27"/>
      <c r="AS814" s="27"/>
      <c r="AT814" s="27"/>
    </row>
    <row r="815" spans="44:46" ht="12.75">
      <c r="AR815" s="27"/>
      <c r="AS815" s="27"/>
      <c r="AT815" s="27"/>
    </row>
    <row r="816" spans="44:46" ht="12.75">
      <c r="AR816" s="27"/>
      <c r="AS816" s="27"/>
      <c r="AT816" s="27"/>
    </row>
    <row r="817" spans="44:46" ht="12.75">
      <c r="AR817" s="27"/>
      <c r="AS817" s="27"/>
      <c r="AT817" s="27"/>
    </row>
    <row r="818" spans="44:46" ht="12.75">
      <c r="AR818" s="27"/>
      <c r="AS818" s="27"/>
      <c r="AT818" s="27"/>
    </row>
    <row r="819" spans="44:46" ht="12.75">
      <c r="AR819" s="27"/>
      <c r="AS819" s="27"/>
      <c r="AT819" s="27"/>
    </row>
    <row r="820" spans="44:46" ht="12.75">
      <c r="AR820" s="27"/>
      <c r="AS820" s="27"/>
      <c r="AT820" s="27"/>
    </row>
    <row r="821" spans="44:46" ht="12.75">
      <c r="AR821" s="27"/>
      <c r="AS821" s="27"/>
      <c r="AT821" s="27"/>
    </row>
    <row r="822" spans="44:46" ht="12.75">
      <c r="AR822" s="27"/>
      <c r="AS822" s="27"/>
      <c r="AT822" s="27"/>
    </row>
    <row r="823" spans="44:46" ht="12.75">
      <c r="AR823" s="27"/>
      <c r="AS823" s="27"/>
      <c r="AT823" s="27"/>
    </row>
    <row r="824" spans="44:46" ht="12.75">
      <c r="AR824" s="27"/>
      <c r="AS824" s="27"/>
      <c r="AT824" s="27"/>
    </row>
    <row r="825" spans="44:46" ht="12.75">
      <c r="AR825" s="27"/>
      <c r="AS825" s="27"/>
      <c r="AT825" s="27"/>
    </row>
    <row r="826" spans="44:46" ht="12.75">
      <c r="AR826" s="27"/>
      <c r="AS826" s="27"/>
      <c r="AT826" s="27"/>
    </row>
    <row r="827" spans="44:46" ht="12.75">
      <c r="AR827" s="27"/>
      <c r="AS827" s="27"/>
      <c r="AT827" s="27"/>
    </row>
    <row r="828" spans="44:46" ht="12.75">
      <c r="AR828" s="27"/>
      <c r="AS828" s="27"/>
      <c r="AT828" s="27"/>
    </row>
    <row r="829" spans="44:46" ht="12.75">
      <c r="AR829" s="27"/>
      <c r="AS829" s="27"/>
      <c r="AT829" s="27"/>
    </row>
    <row r="830" spans="44:46" ht="12.75">
      <c r="AR830" s="27"/>
      <c r="AS830" s="27"/>
      <c r="AT830" s="27"/>
    </row>
    <row r="831" spans="44:46" ht="12.75">
      <c r="AR831" s="27"/>
      <c r="AS831" s="27"/>
      <c r="AT831" s="27"/>
    </row>
    <row r="832" spans="44:46" ht="12.75">
      <c r="AR832" s="27"/>
      <c r="AS832" s="27"/>
      <c r="AT832" s="27"/>
    </row>
    <row r="833" spans="44:46" ht="12.75">
      <c r="AR833" s="27"/>
      <c r="AS833" s="27"/>
      <c r="AT833" s="27"/>
    </row>
    <row r="834" spans="44:46" ht="12.75">
      <c r="AR834" s="27"/>
      <c r="AS834" s="27"/>
      <c r="AT834" s="27"/>
    </row>
    <row r="835" spans="44:46" ht="12.75">
      <c r="AR835" s="27"/>
      <c r="AS835" s="27"/>
      <c r="AT835" s="27"/>
    </row>
    <row r="836" spans="44:46" ht="12.75">
      <c r="AR836" s="27"/>
      <c r="AS836" s="27"/>
      <c r="AT836" s="27"/>
    </row>
    <row r="837" spans="44:46" ht="12.75">
      <c r="AR837" s="27"/>
      <c r="AS837" s="27"/>
      <c r="AT837" s="27"/>
    </row>
    <row r="838" spans="44:46" ht="12.75">
      <c r="AR838" s="27"/>
      <c r="AS838" s="27"/>
      <c r="AT838" s="27"/>
    </row>
    <row r="839" spans="44:46" ht="12.75">
      <c r="AR839" s="27"/>
      <c r="AS839" s="27"/>
      <c r="AT839" s="27"/>
    </row>
    <row r="840" spans="44:46" ht="12.75">
      <c r="AR840" s="27"/>
      <c r="AS840" s="27"/>
      <c r="AT840" s="27"/>
    </row>
    <row r="841" spans="44:46" ht="12.75">
      <c r="AR841" s="27"/>
      <c r="AS841" s="27"/>
      <c r="AT841" s="27"/>
    </row>
    <row r="842" spans="44:46" ht="12.75">
      <c r="AR842" s="27"/>
      <c r="AS842" s="27"/>
      <c r="AT842" s="27"/>
    </row>
    <row r="843" spans="44:46" ht="12.75">
      <c r="AR843" s="27"/>
      <c r="AS843" s="27"/>
      <c r="AT843" s="27"/>
    </row>
    <row r="844" spans="44:46" ht="12.75">
      <c r="AR844" s="27"/>
      <c r="AS844" s="27"/>
      <c r="AT844" s="27"/>
    </row>
    <row r="845" spans="44:46" ht="12.75">
      <c r="AR845" s="27"/>
      <c r="AS845" s="27"/>
      <c r="AT845" s="27"/>
    </row>
    <row r="846" spans="44:46" ht="12.75">
      <c r="AR846" s="27"/>
      <c r="AS846" s="27"/>
      <c r="AT846" s="27"/>
    </row>
    <row r="847" spans="44:46" ht="12.75">
      <c r="AR847" s="27"/>
      <c r="AS847" s="27"/>
      <c r="AT847" s="27"/>
    </row>
    <row r="848" spans="44:46" ht="12.75">
      <c r="AR848" s="27"/>
      <c r="AS848" s="27"/>
      <c r="AT848" s="27"/>
    </row>
    <row r="849" spans="44:46" ht="12.75">
      <c r="AR849" s="27"/>
      <c r="AS849" s="27"/>
      <c r="AT849" s="27"/>
    </row>
    <row r="850" spans="44:46" ht="12.75">
      <c r="AR850" s="27"/>
      <c r="AS850" s="27"/>
      <c r="AT850" s="27"/>
    </row>
    <row r="851" spans="44:46" ht="12.75">
      <c r="AR851" s="27"/>
      <c r="AS851" s="27"/>
      <c r="AT851" s="27"/>
    </row>
    <row r="852" spans="44:46" ht="12.75">
      <c r="AR852" s="27"/>
      <c r="AS852" s="27"/>
      <c r="AT852" s="27"/>
    </row>
    <row r="853" spans="44:46" ht="12.75">
      <c r="AR853" s="27"/>
      <c r="AS853" s="27"/>
      <c r="AT853" s="27"/>
    </row>
    <row r="854" spans="44:46" ht="12.75">
      <c r="AR854" s="27"/>
      <c r="AS854" s="27"/>
      <c r="AT854" s="27"/>
    </row>
    <row r="855" spans="44:46" ht="12.75">
      <c r="AR855" s="27"/>
      <c r="AS855" s="27"/>
      <c r="AT855" s="27"/>
    </row>
    <row r="856" spans="44:46" ht="12.75">
      <c r="AR856" s="27"/>
      <c r="AS856" s="27"/>
      <c r="AT856" s="27"/>
    </row>
    <row r="857" spans="44:46" ht="12.75">
      <c r="AR857" s="27"/>
      <c r="AS857" s="27"/>
      <c r="AT857" s="27"/>
    </row>
    <row r="858" spans="44:46" ht="12.75">
      <c r="AR858" s="27"/>
      <c r="AS858" s="27"/>
      <c r="AT858" s="27"/>
    </row>
    <row r="859" spans="44:46" ht="12.75">
      <c r="AR859" s="27"/>
      <c r="AS859" s="27"/>
      <c r="AT859" s="27"/>
    </row>
    <row r="860" spans="44:46" ht="12.75">
      <c r="AR860" s="27"/>
      <c r="AS860" s="27"/>
      <c r="AT860" s="27"/>
    </row>
    <row r="861" spans="44:46" ht="12.75">
      <c r="AR861" s="27"/>
      <c r="AS861" s="27"/>
      <c r="AT861" s="27"/>
    </row>
    <row r="862" spans="44:46" ht="12.75">
      <c r="AR862" s="27"/>
      <c r="AS862" s="27"/>
      <c r="AT862" s="27"/>
    </row>
    <row r="863" spans="44:46" ht="12.75">
      <c r="AR863" s="27"/>
      <c r="AS863" s="27"/>
      <c r="AT863" s="27"/>
    </row>
    <row r="864" spans="44:46" ht="12.75">
      <c r="AR864" s="27"/>
      <c r="AS864" s="27"/>
      <c r="AT864" s="27"/>
    </row>
    <row r="865" spans="44:46" ht="12.75">
      <c r="AR865" s="27"/>
      <c r="AS865" s="27"/>
      <c r="AT865" s="27"/>
    </row>
    <row r="866" spans="44:46" ht="12.75">
      <c r="AR866" s="27"/>
      <c r="AS866" s="27"/>
      <c r="AT866" s="27"/>
    </row>
    <row r="867" spans="44:46" ht="12.75">
      <c r="AR867" s="27"/>
      <c r="AS867" s="27"/>
      <c r="AT867" s="27"/>
    </row>
    <row r="868" spans="44:46" ht="12.75">
      <c r="AR868" s="27"/>
      <c r="AS868" s="27"/>
      <c r="AT868" s="27"/>
    </row>
    <row r="869" spans="44:46" ht="12.75">
      <c r="AR869" s="27"/>
      <c r="AS869" s="27"/>
      <c r="AT869" s="27"/>
    </row>
    <row r="870" spans="44:46" ht="12.75">
      <c r="AR870" s="27"/>
      <c r="AS870" s="27"/>
      <c r="AT870" s="27"/>
    </row>
    <row r="871" spans="44:46" ht="12.75">
      <c r="AR871" s="27"/>
      <c r="AS871" s="27"/>
      <c r="AT871" s="27"/>
    </row>
    <row r="872" spans="44:46" ht="12.75">
      <c r="AR872" s="27"/>
      <c r="AS872" s="27"/>
      <c r="AT872" s="27"/>
    </row>
    <row r="873" spans="44:46" ht="12.75">
      <c r="AR873" s="27"/>
      <c r="AS873" s="27"/>
      <c r="AT873" s="27"/>
    </row>
    <row r="874" spans="44:46" ht="12.75">
      <c r="AR874" s="27"/>
      <c r="AS874" s="27"/>
      <c r="AT874" s="27"/>
    </row>
    <row r="875" spans="44:46" ht="12.75">
      <c r="AR875" s="27"/>
      <c r="AS875" s="27"/>
      <c r="AT875" s="27"/>
    </row>
    <row r="876" spans="44:46" ht="12.75">
      <c r="AR876" s="27"/>
      <c r="AS876" s="27"/>
      <c r="AT876" s="27"/>
    </row>
    <row r="877" spans="44:46" ht="12.75">
      <c r="AR877" s="27"/>
      <c r="AS877" s="27"/>
      <c r="AT877" s="27"/>
    </row>
    <row r="878" spans="44:46" ht="12.75">
      <c r="AR878" s="27"/>
      <c r="AS878" s="27"/>
      <c r="AT878" s="27"/>
    </row>
    <row r="879" spans="44:46" ht="12.75">
      <c r="AR879" s="27"/>
      <c r="AS879" s="27"/>
      <c r="AT879" s="27"/>
    </row>
    <row r="880" spans="44:46" ht="12.75">
      <c r="AR880" s="27"/>
      <c r="AS880" s="27"/>
      <c r="AT880" s="27"/>
    </row>
    <row r="881" spans="44:46" ht="12.75">
      <c r="AR881" s="27"/>
      <c r="AS881" s="27"/>
      <c r="AT881" s="27"/>
    </row>
    <row r="882" spans="44:46" ht="12.75">
      <c r="AR882" s="27"/>
      <c r="AS882" s="27"/>
      <c r="AT882" s="27"/>
    </row>
    <row r="883" spans="44:46" ht="12.75">
      <c r="AR883" s="27"/>
      <c r="AS883" s="27"/>
      <c r="AT883" s="27"/>
    </row>
    <row r="884" spans="44:46" ht="12.75">
      <c r="AR884" s="27"/>
      <c r="AS884" s="27"/>
      <c r="AT884" s="27"/>
    </row>
    <row r="885" spans="44:46" ht="12.75">
      <c r="AR885" s="27"/>
      <c r="AS885" s="27"/>
      <c r="AT885" s="27"/>
    </row>
    <row r="886" spans="44:46" ht="12.75">
      <c r="AR886" s="27"/>
      <c r="AS886" s="27"/>
      <c r="AT886" s="27"/>
    </row>
    <row r="887" spans="44:46" ht="12.75">
      <c r="AR887" s="27"/>
      <c r="AS887" s="27"/>
      <c r="AT887" s="27"/>
    </row>
    <row r="888" spans="44:46" ht="12.75">
      <c r="AR888" s="27"/>
      <c r="AS888" s="27"/>
      <c r="AT888" s="27"/>
    </row>
    <row r="889" spans="44:46" ht="12.75">
      <c r="AR889" s="27"/>
      <c r="AS889" s="27"/>
      <c r="AT889" s="27"/>
    </row>
    <row r="890" spans="44:46" ht="12.75">
      <c r="AR890" s="27"/>
      <c r="AS890" s="27"/>
      <c r="AT890" s="27"/>
    </row>
    <row r="891" spans="44:46" ht="12.75">
      <c r="AR891" s="27"/>
      <c r="AS891" s="27"/>
      <c r="AT891" s="27"/>
    </row>
    <row r="892" spans="44:46" ht="12.75">
      <c r="AR892" s="27"/>
      <c r="AS892" s="27"/>
      <c r="AT892" s="27"/>
    </row>
    <row r="893" spans="44:46" ht="12.75">
      <c r="AR893" s="27"/>
      <c r="AS893" s="27"/>
      <c r="AT893" s="27"/>
    </row>
    <row r="894" spans="44:46" ht="12.75">
      <c r="AR894" s="27"/>
      <c r="AS894" s="27"/>
      <c r="AT894" s="27"/>
    </row>
    <row r="895" spans="44:46" ht="12.75">
      <c r="AR895" s="27"/>
      <c r="AS895" s="27"/>
      <c r="AT895" s="27"/>
    </row>
    <row r="896" spans="44:46" ht="12.75">
      <c r="AR896" s="27"/>
      <c r="AS896" s="27"/>
      <c r="AT896" s="27"/>
    </row>
    <row r="897" spans="44:46" ht="12.75">
      <c r="AR897" s="27"/>
      <c r="AS897" s="27"/>
      <c r="AT897" s="27"/>
    </row>
    <row r="898" spans="44:46" ht="12.75">
      <c r="AR898" s="27"/>
      <c r="AS898" s="27"/>
      <c r="AT898" s="27"/>
    </row>
    <row r="899" spans="44:46" ht="12.75">
      <c r="AR899" s="27"/>
      <c r="AS899" s="27"/>
      <c r="AT899" s="27"/>
    </row>
    <row r="900" spans="44:46" ht="12.75">
      <c r="AR900" s="27"/>
      <c r="AS900" s="27"/>
      <c r="AT900" s="27"/>
    </row>
    <row r="901" spans="44:46" ht="12.75">
      <c r="AR901" s="27"/>
      <c r="AS901" s="27"/>
      <c r="AT901" s="27"/>
    </row>
    <row r="902" spans="44:46" ht="12.75">
      <c r="AR902" s="27"/>
      <c r="AS902" s="27"/>
      <c r="AT902" s="27"/>
    </row>
    <row r="903" spans="44:46" ht="12.75">
      <c r="AR903" s="27"/>
      <c r="AS903" s="27"/>
      <c r="AT903" s="27"/>
    </row>
    <row r="904" spans="44:46" ht="12.75">
      <c r="AR904" s="27"/>
      <c r="AS904" s="27"/>
      <c r="AT904" s="27"/>
    </row>
    <row r="905" spans="44:46" ht="12.75">
      <c r="AR905" s="27"/>
      <c r="AS905" s="27"/>
      <c r="AT905" s="27"/>
    </row>
    <row r="906" spans="44:46" ht="12.75">
      <c r="AR906" s="27"/>
      <c r="AS906" s="27"/>
      <c r="AT906" s="27"/>
    </row>
    <row r="907" spans="44:46" ht="12.75">
      <c r="AR907" s="27"/>
      <c r="AS907" s="27"/>
      <c r="AT907" s="27"/>
    </row>
    <row r="908" spans="44:46" ht="12.75">
      <c r="AR908" s="27"/>
      <c r="AS908" s="27"/>
      <c r="AT908" s="27"/>
    </row>
    <row r="909" spans="44:46" ht="12.75">
      <c r="AR909" s="27"/>
      <c r="AS909" s="27"/>
      <c r="AT909" s="27"/>
    </row>
    <row r="910" spans="44:46" ht="12.75">
      <c r="AR910" s="27"/>
      <c r="AS910" s="27"/>
      <c r="AT910" s="27"/>
    </row>
    <row r="911" spans="44:46" ht="12.75">
      <c r="AR911" s="27"/>
      <c r="AS911" s="27"/>
      <c r="AT911" s="27"/>
    </row>
    <row r="912" spans="44:46" ht="12.75">
      <c r="AR912" s="27"/>
      <c r="AS912" s="27"/>
      <c r="AT912" s="27"/>
    </row>
    <row r="913" spans="44:46" ht="12.75">
      <c r="AR913" s="27"/>
      <c r="AS913" s="27"/>
      <c r="AT913" s="27"/>
    </row>
    <row r="914" spans="44:46" ht="12.75">
      <c r="AR914" s="27"/>
      <c r="AS914" s="27"/>
      <c r="AT914" s="27"/>
    </row>
    <row r="915" spans="44:46" ht="12.75">
      <c r="AR915" s="27"/>
      <c r="AS915" s="27"/>
      <c r="AT915" s="27"/>
    </row>
    <row r="916" spans="44:46" ht="12.75">
      <c r="AR916" s="27"/>
      <c r="AS916" s="27"/>
      <c r="AT916" s="27"/>
    </row>
    <row r="917" spans="44:46" ht="12.75">
      <c r="AR917" s="27"/>
      <c r="AS917" s="27"/>
      <c r="AT917" s="27"/>
    </row>
    <row r="918" spans="44:46" ht="12.75">
      <c r="AR918" s="27"/>
      <c r="AS918" s="27"/>
      <c r="AT918" s="27"/>
    </row>
    <row r="919" spans="44:46" ht="12.75">
      <c r="AR919" s="27"/>
      <c r="AS919" s="27"/>
      <c r="AT919" s="27"/>
    </row>
    <row r="920" spans="44:46" ht="12.75">
      <c r="AR920" s="27"/>
      <c r="AS920" s="27"/>
      <c r="AT920" s="27"/>
    </row>
    <row r="921" spans="44:46" ht="12.75">
      <c r="AR921" s="27"/>
      <c r="AS921" s="27"/>
      <c r="AT921" s="27"/>
    </row>
    <row r="922" spans="44:46" ht="12.75">
      <c r="AR922" s="27"/>
      <c r="AS922" s="27"/>
      <c r="AT922" s="27"/>
    </row>
    <row r="923" spans="44:46" ht="12.75">
      <c r="AR923" s="27"/>
      <c r="AS923" s="27"/>
      <c r="AT923" s="27"/>
    </row>
    <row r="924" spans="44:46" ht="12.75">
      <c r="AR924" s="27"/>
      <c r="AS924" s="27"/>
      <c r="AT924" s="27"/>
    </row>
    <row r="925" spans="44:46" ht="12.75">
      <c r="AR925" s="27"/>
      <c r="AS925" s="27"/>
      <c r="AT925" s="27"/>
    </row>
    <row r="926" spans="44:46" ht="12.75">
      <c r="AR926" s="27"/>
      <c r="AS926" s="27"/>
      <c r="AT926" s="27"/>
    </row>
    <row r="927" spans="44:46" ht="12.75">
      <c r="AR927" s="27"/>
      <c r="AS927" s="27"/>
      <c r="AT927" s="27"/>
    </row>
    <row r="928" spans="44:46" ht="12.75">
      <c r="AR928" s="27"/>
      <c r="AS928" s="27"/>
      <c r="AT928" s="27"/>
    </row>
    <row r="929" spans="44:46" ht="12.75">
      <c r="AR929" s="27"/>
      <c r="AS929" s="27"/>
      <c r="AT929" s="27"/>
    </row>
    <row r="930" spans="44:46" ht="12.75">
      <c r="AR930" s="27"/>
      <c r="AS930" s="27"/>
      <c r="AT930" s="27"/>
    </row>
    <row r="931" spans="44:46" ht="12.75">
      <c r="AR931" s="27"/>
      <c r="AS931" s="27"/>
      <c r="AT931" s="27"/>
    </row>
    <row r="932" spans="44:46" ht="12.75">
      <c r="AR932" s="27"/>
      <c r="AS932" s="27"/>
      <c r="AT932" s="27"/>
    </row>
    <row r="933" spans="44:46" ht="12.75">
      <c r="AR933" s="27"/>
      <c r="AS933" s="27"/>
      <c r="AT933" s="27"/>
    </row>
    <row r="934" spans="44:46" ht="12.75">
      <c r="AR934" s="27"/>
      <c r="AS934" s="27"/>
      <c r="AT934" s="27"/>
    </row>
    <row r="935" spans="44:46" ht="12.75">
      <c r="AR935" s="27"/>
      <c r="AS935" s="27"/>
      <c r="AT935" s="27"/>
    </row>
    <row r="936" spans="44:46" ht="12.75">
      <c r="AR936" s="27"/>
      <c r="AS936" s="27"/>
      <c r="AT936" s="27"/>
    </row>
    <row r="937" spans="44:46" ht="12.75">
      <c r="AR937" s="27"/>
      <c r="AS937" s="27"/>
      <c r="AT937" s="27"/>
    </row>
    <row r="938" spans="44:46" ht="12.75">
      <c r="AR938" s="27"/>
      <c r="AS938" s="27"/>
      <c r="AT938" s="27"/>
    </row>
    <row r="939" spans="44:46" ht="12.75">
      <c r="AR939" s="27"/>
      <c r="AS939" s="27"/>
      <c r="AT939" s="27"/>
    </row>
    <row r="940" spans="44:46" ht="12.75">
      <c r="AR940" s="27"/>
      <c r="AS940" s="27"/>
      <c r="AT940" s="27"/>
    </row>
    <row r="941" spans="44:46" ht="12.75">
      <c r="AR941" s="27"/>
      <c r="AS941" s="27"/>
      <c r="AT941" s="27"/>
    </row>
    <row r="942" spans="44:46" ht="12.75">
      <c r="AR942" s="27"/>
      <c r="AS942" s="27"/>
      <c r="AT942" s="27"/>
    </row>
    <row r="943" spans="44:46" ht="12.75">
      <c r="AR943" s="27"/>
      <c r="AS943" s="27"/>
      <c r="AT943" s="27"/>
    </row>
    <row r="944" spans="44:46" ht="12.75">
      <c r="AR944" s="27"/>
      <c r="AS944" s="27"/>
      <c r="AT944" s="27"/>
    </row>
    <row r="945" spans="44:46" ht="12.75">
      <c r="AR945" s="27"/>
      <c r="AS945" s="27"/>
      <c r="AT945" s="27"/>
    </row>
    <row r="946" spans="44:46" ht="12.75">
      <c r="AR946" s="27"/>
      <c r="AS946" s="27"/>
      <c r="AT946" s="27"/>
    </row>
    <row r="947" spans="44:46" ht="12.75">
      <c r="AR947" s="27"/>
      <c r="AS947" s="27"/>
      <c r="AT947" s="27"/>
    </row>
    <row r="948" spans="44:46" ht="12.75">
      <c r="AR948" s="27"/>
      <c r="AS948" s="27"/>
      <c r="AT948" s="27"/>
    </row>
    <row r="949" spans="44:46" ht="12.75">
      <c r="AR949" s="27"/>
      <c r="AS949" s="27"/>
      <c r="AT949" s="27"/>
    </row>
    <row r="950" spans="44:46" ht="12.75">
      <c r="AR950" s="27"/>
      <c r="AS950" s="27"/>
      <c r="AT950" s="27"/>
    </row>
    <row r="951" spans="44:46" ht="12.75">
      <c r="AR951" s="27"/>
      <c r="AS951" s="27"/>
      <c r="AT951" s="27"/>
    </row>
    <row r="952" spans="44:46" ht="12.75">
      <c r="AR952" s="27"/>
      <c r="AS952" s="27"/>
      <c r="AT952" s="27"/>
    </row>
    <row r="953" spans="44:46" ht="12.75">
      <c r="AR953" s="27"/>
      <c r="AS953" s="27"/>
      <c r="AT953" s="27"/>
    </row>
    <row r="954" spans="44:46" ht="12.75">
      <c r="AR954" s="27"/>
      <c r="AS954" s="27"/>
      <c r="AT954" s="27"/>
    </row>
    <row r="955" spans="44:46" ht="12.75">
      <c r="AR955" s="27"/>
      <c r="AS955" s="27"/>
      <c r="AT955" s="27"/>
    </row>
    <row r="956" spans="44:46" ht="12.75">
      <c r="AR956" s="27"/>
      <c r="AS956" s="27"/>
      <c r="AT956" s="27"/>
    </row>
    <row r="957" spans="44:46" ht="12.75">
      <c r="AR957" s="27"/>
      <c r="AS957" s="27"/>
      <c r="AT957" s="27"/>
    </row>
    <row r="958" spans="44:46" ht="12.75">
      <c r="AR958" s="27"/>
      <c r="AS958" s="27"/>
      <c r="AT958" s="27"/>
    </row>
    <row r="959" spans="44:46" ht="12.75">
      <c r="AR959" s="27"/>
      <c r="AS959" s="27"/>
      <c r="AT959" s="27"/>
    </row>
    <row r="960" spans="44:46" ht="12.75">
      <c r="AR960" s="27"/>
      <c r="AS960" s="27"/>
      <c r="AT960" s="27"/>
    </row>
    <row r="961" spans="44:46" ht="12.75">
      <c r="AR961" s="27"/>
      <c r="AS961" s="27"/>
      <c r="AT961" s="27"/>
    </row>
    <row r="962" spans="44:46" ht="12.75">
      <c r="AR962" s="27"/>
      <c r="AS962" s="27"/>
      <c r="AT962" s="27"/>
    </row>
    <row r="963" spans="44:46" ht="12.75">
      <c r="AR963" s="27"/>
      <c r="AS963" s="27"/>
      <c r="AT963" s="27"/>
    </row>
    <row r="964" spans="44:46" ht="12.75">
      <c r="AR964" s="27"/>
      <c r="AS964" s="27"/>
      <c r="AT964" s="27"/>
    </row>
    <row r="965" spans="44:46" ht="12.75">
      <c r="AR965" s="27"/>
      <c r="AS965" s="27"/>
      <c r="AT965" s="27"/>
    </row>
    <row r="966" spans="44:46" ht="12.75">
      <c r="AR966" s="27"/>
      <c r="AS966" s="27"/>
      <c r="AT966" s="27"/>
    </row>
    <row r="967" spans="44:46" ht="12.75">
      <c r="AR967" s="27"/>
      <c r="AS967" s="27"/>
      <c r="AT967" s="27"/>
    </row>
    <row r="968" spans="44:46" ht="12.75">
      <c r="AR968" s="27"/>
      <c r="AS968" s="27"/>
      <c r="AT968" s="27"/>
    </row>
    <row r="969" spans="44:46" ht="12.75">
      <c r="AR969" s="27"/>
      <c r="AS969" s="27"/>
      <c r="AT969" s="27"/>
    </row>
    <row r="970" spans="44:46" ht="12.75">
      <c r="AR970" s="27"/>
      <c r="AS970" s="27"/>
      <c r="AT970" s="27"/>
    </row>
    <row r="971" spans="44:46" ht="12.75">
      <c r="AR971" s="27"/>
      <c r="AS971" s="27"/>
      <c r="AT971" s="27"/>
    </row>
    <row r="972" spans="44:46" ht="12.75">
      <c r="AR972" s="27"/>
      <c r="AS972" s="27"/>
      <c r="AT972" s="27"/>
    </row>
    <row r="973" spans="44:46" ht="12.75">
      <c r="AR973" s="27"/>
      <c r="AS973" s="27"/>
      <c r="AT973" s="27"/>
    </row>
    <row r="974" spans="44:46" ht="12.75">
      <c r="AR974" s="27"/>
      <c r="AS974" s="27"/>
      <c r="AT974" s="27"/>
    </row>
    <row r="975" spans="44:46" ht="12.75">
      <c r="AR975" s="27"/>
      <c r="AS975" s="27"/>
      <c r="AT975" s="27"/>
    </row>
    <row r="976" spans="44:46" ht="12.75">
      <c r="AR976" s="27"/>
      <c r="AS976" s="27"/>
      <c r="AT976" s="27"/>
    </row>
    <row r="977" spans="44:46" ht="12.75">
      <c r="AR977" s="27"/>
      <c r="AS977" s="27"/>
      <c r="AT977" s="27"/>
    </row>
    <row r="978" spans="44:46" ht="12.75">
      <c r="AR978" s="27"/>
      <c r="AS978" s="27"/>
      <c r="AT978" s="27"/>
    </row>
    <row r="979" spans="44:46" ht="12.75">
      <c r="AR979" s="27"/>
      <c r="AS979" s="27"/>
      <c r="AT979" s="27"/>
    </row>
    <row r="980" spans="44:46" ht="12.75">
      <c r="AR980" s="27"/>
      <c r="AS980" s="27"/>
      <c r="AT980" s="27"/>
    </row>
    <row r="981" spans="44:46" ht="12.75">
      <c r="AR981" s="27"/>
      <c r="AS981" s="27"/>
      <c r="AT981" s="27"/>
    </row>
    <row r="982" spans="44:46" ht="12.75">
      <c r="AR982" s="27"/>
      <c r="AS982" s="27"/>
      <c r="AT982" s="27"/>
    </row>
    <row r="983" spans="44:46" ht="12.75">
      <c r="AR983" s="27"/>
      <c r="AS983" s="27"/>
      <c r="AT983" s="27"/>
    </row>
    <row r="984" spans="44:46" ht="12.75">
      <c r="AR984" s="27"/>
      <c r="AS984" s="27"/>
      <c r="AT984" s="27"/>
    </row>
    <row r="985" spans="44:46" ht="12.75">
      <c r="AR985" s="27"/>
      <c r="AS985" s="27"/>
      <c r="AT985" s="27"/>
    </row>
    <row r="986" spans="44:46" ht="12.75">
      <c r="AR986" s="27"/>
      <c r="AS986" s="27"/>
      <c r="AT986" s="27"/>
    </row>
    <row r="987" spans="44:46" ht="12.75">
      <c r="AR987" s="27"/>
      <c r="AS987" s="27"/>
      <c r="AT987" s="27"/>
    </row>
    <row r="988" spans="44:46" ht="12.75">
      <c r="AR988" s="27"/>
      <c r="AS988" s="27"/>
      <c r="AT988" s="27"/>
    </row>
    <row r="989" spans="44:46" ht="12.75">
      <c r="AR989" s="27"/>
      <c r="AS989" s="27"/>
      <c r="AT989" s="27"/>
    </row>
    <row r="990" spans="44:46" ht="12.75">
      <c r="AR990" s="27"/>
      <c r="AS990" s="27"/>
      <c r="AT990" s="27"/>
    </row>
    <row r="991" spans="44:46" ht="12.75">
      <c r="AR991" s="27"/>
      <c r="AS991" s="27"/>
      <c r="AT991" s="27"/>
    </row>
    <row r="992" spans="44:46" ht="12.75">
      <c r="AR992" s="27"/>
      <c r="AS992" s="27"/>
      <c r="AT992" s="27"/>
    </row>
    <row r="993" spans="44:46" ht="12.75">
      <c r="AR993" s="27"/>
      <c r="AS993" s="27"/>
      <c r="AT993" s="27"/>
    </row>
    <row r="994" spans="44:46" ht="12.75">
      <c r="AR994" s="27"/>
      <c r="AS994" s="27"/>
      <c r="AT994" s="27"/>
    </row>
    <row r="995" spans="44:46" ht="12.75">
      <c r="AR995" s="27"/>
      <c r="AS995" s="27"/>
      <c r="AT995" s="27"/>
    </row>
    <row r="996" spans="44:46" ht="12.75">
      <c r="AR996" s="27"/>
      <c r="AS996" s="27"/>
      <c r="AT996" s="27"/>
    </row>
    <row r="997" spans="44:46" ht="12.75">
      <c r="AR997" s="27"/>
      <c r="AS997" s="27"/>
      <c r="AT997" s="27"/>
    </row>
    <row r="998" spans="44:46" ht="12.75">
      <c r="AR998" s="27"/>
      <c r="AS998" s="27"/>
      <c r="AT998" s="27"/>
    </row>
    <row r="999" spans="44:46" ht="12.75">
      <c r="AR999" s="27"/>
      <c r="AS999" s="27"/>
      <c r="AT999" s="27"/>
    </row>
    <row r="1000" spans="44:46" ht="12.75">
      <c r="AR1000" s="27"/>
      <c r="AS1000" s="27"/>
      <c r="AT1000" s="27"/>
    </row>
    <row r="1001" spans="44:46" ht="12.75">
      <c r="AR1001" s="27"/>
      <c r="AS1001" s="27"/>
      <c r="AT1001" s="27"/>
    </row>
    <row r="1002" spans="44:46" ht="12.75">
      <c r="AR1002" s="27"/>
      <c r="AS1002" s="27"/>
      <c r="AT1002" s="27"/>
    </row>
    <row r="1003" spans="44:46" ht="12.75">
      <c r="AR1003" s="27"/>
      <c r="AS1003" s="27"/>
      <c r="AT1003" s="27"/>
    </row>
    <row r="1004" spans="44:46" ht="12.75">
      <c r="AR1004" s="27"/>
      <c r="AS1004" s="27"/>
      <c r="AT1004" s="27"/>
    </row>
    <row r="1005" spans="44:46" ht="12.75">
      <c r="AR1005" s="27"/>
      <c r="AS1005" s="27"/>
      <c r="AT1005" s="27"/>
    </row>
    <row r="1006" spans="44:46" ht="12.75">
      <c r="AR1006" s="27"/>
      <c r="AS1006" s="27"/>
      <c r="AT1006" s="27"/>
    </row>
    <row r="1007" spans="44:46" ht="12.75">
      <c r="AR1007" s="27"/>
      <c r="AS1007" s="27"/>
      <c r="AT1007" s="27"/>
    </row>
    <row r="1008" spans="44:46" ht="12.75">
      <c r="AR1008" s="27"/>
      <c r="AS1008" s="27"/>
      <c r="AT1008" s="27"/>
    </row>
    <row r="1009" spans="44:46" ht="12.75">
      <c r="AR1009" s="27"/>
      <c r="AS1009" s="27"/>
      <c r="AT1009" s="27"/>
    </row>
    <row r="1010" spans="44:46" ht="12.75">
      <c r="AR1010" s="27"/>
      <c r="AS1010" s="27"/>
      <c r="AT1010" s="27"/>
    </row>
    <row r="1011" spans="44:46" ht="12.75">
      <c r="AR1011" s="27"/>
      <c r="AS1011" s="27"/>
      <c r="AT1011" s="27"/>
    </row>
    <row r="1012" spans="44:46" ht="12.75">
      <c r="AR1012" s="27"/>
      <c r="AS1012" s="27"/>
      <c r="AT1012" s="27"/>
    </row>
    <row r="1013" spans="44:46" ht="12.75">
      <c r="AR1013" s="27"/>
      <c r="AS1013" s="27"/>
      <c r="AT1013" s="27"/>
    </row>
    <row r="1014" spans="44:46" ht="12.75">
      <c r="AR1014" s="27"/>
      <c r="AS1014" s="27"/>
      <c r="AT1014" s="27"/>
    </row>
    <row r="1015" spans="44:46" ht="12.75">
      <c r="AR1015" s="27"/>
      <c r="AS1015" s="27"/>
      <c r="AT1015" s="27"/>
    </row>
    <row r="1016" spans="44:46" ht="12.75">
      <c r="AR1016" s="27"/>
      <c r="AS1016" s="27"/>
      <c r="AT1016" s="27"/>
    </row>
    <row r="1017" spans="44:46" ht="12.75">
      <c r="AR1017" s="27"/>
      <c r="AS1017" s="27"/>
      <c r="AT1017" s="27"/>
    </row>
    <row r="1018" spans="44:46" ht="12.75">
      <c r="AR1018" s="27"/>
      <c r="AS1018" s="27"/>
      <c r="AT1018" s="27"/>
    </row>
    <row r="1019" spans="44:46" ht="12.75">
      <c r="AR1019" s="27"/>
      <c r="AS1019" s="27"/>
      <c r="AT1019" s="27"/>
    </row>
    <row r="1020" spans="44:46" ht="12.75">
      <c r="AR1020" s="27"/>
      <c r="AS1020" s="27"/>
      <c r="AT1020" s="27"/>
    </row>
    <row r="1021" spans="44:46" ht="12.75">
      <c r="AR1021" s="27"/>
      <c r="AS1021" s="27"/>
      <c r="AT1021" s="27"/>
    </row>
    <row r="1022" spans="44:46" ht="12.75">
      <c r="AR1022" s="27"/>
      <c r="AS1022" s="27"/>
      <c r="AT1022" s="27"/>
    </row>
    <row r="1023" spans="44:46" ht="12.75">
      <c r="AR1023" s="27"/>
      <c r="AS1023" s="27"/>
      <c r="AT1023" s="27"/>
    </row>
    <row r="1024" spans="44:46" ht="12.75">
      <c r="AR1024" s="27"/>
      <c r="AS1024" s="27"/>
      <c r="AT1024" s="27"/>
    </row>
    <row r="1025" spans="44:46" ht="12.75">
      <c r="AR1025" s="27"/>
      <c r="AS1025" s="27"/>
      <c r="AT1025" s="27"/>
    </row>
    <row r="1026" spans="44:46" ht="12.75">
      <c r="AR1026" s="27"/>
      <c r="AS1026" s="27"/>
      <c r="AT1026" s="27"/>
    </row>
    <row r="1027" spans="44:46" ht="12.75">
      <c r="AR1027" s="27"/>
      <c r="AS1027" s="27"/>
      <c r="AT1027" s="27"/>
    </row>
    <row r="1028" spans="44:46" ht="12.75">
      <c r="AR1028" s="27"/>
      <c r="AS1028" s="27"/>
      <c r="AT1028" s="27"/>
    </row>
    <row r="1029" spans="44:46" ht="12.75">
      <c r="AR1029" s="27"/>
      <c r="AS1029" s="27"/>
      <c r="AT1029" s="27"/>
    </row>
    <row r="1030" spans="44:46" ht="12.75">
      <c r="AR1030" s="27"/>
      <c r="AS1030" s="27"/>
      <c r="AT1030" s="27"/>
    </row>
    <row r="1031" spans="44:46" ht="12.75">
      <c r="AR1031" s="27"/>
      <c r="AS1031" s="27"/>
      <c r="AT1031" s="27"/>
    </row>
    <row r="1032" spans="44:46" ht="12.75">
      <c r="AR1032" s="27"/>
      <c r="AS1032" s="27"/>
      <c r="AT1032" s="27"/>
    </row>
    <row r="1033" spans="44:46" ht="12.75">
      <c r="AR1033" s="27"/>
      <c r="AS1033" s="27"/>
      <c r="AT1033" s="27"/>
    </row>
    <row r="1034" spans="44:46" ht="12.75">
      <c r="AR1034" s="27"/>
      <c r="AS1034" s="27"/>
      <c r="AT1034" s="27"/>
    </row>
    <row r="1035" spans="44:46" ht="12.75">
      <c r="AR1035" s="27"/>
      <c r="AS1035" s="27"/>
      <c r="AT1035" s="27"/>
    </row>
    <row r="1036" spans="44:46" ht="12.75">
      <c r="AR1036" s="27"/>
      <c r="AS1036" s="27"/>
      <c r="AT1036" s="27"/>
    </row>
    <row r="1037" spans="44:46" ht="12.75">
      <c r="AR1037" s="27"/>
      <c r="AS1037" s="27"/>
      <c r="AT1037" s="27"/>
    </row>
    <row r="1038" spans="44:46" ht="12.75">
      <c r="AR1038" s="27"/>
      <c r="AS1038" s="27"/>
      <c r="AT1038" s="27"/>
    </row>
    <row r="1039" spans="44:46" ht="12.75">
      <c r="AR1039" s="27"/>
      <c r="AS1039" s="27"/>
      <c r="AT1039" s="27"/>
    </row>
    <row r="1040" spans="44:46" ht="12.75">
      <c r="AR1040" s="27"/>
      <c r="AS1040" s="27"/>
      <c r="AT1040" s="27"/>
    </row>
    <row r="1041" spans="44:46" ht="12.75">
      <c r="AR1041" s="27"/>
      <c r="AS1041" s="27"/>
      <c r="AT1041" s="27"/>
    </row>
    <row r="1042" spans="44:46" ht="12.75">
      <c r="AR1042" s="27"/>
      <c r="AS1042" s="27"/>
      <c r="AT1042" s="27"/>
    </row>
    <row r="1043" spans="44:46" ht="12.75">
      <c r="AR1043" s="27"/>
      <c r="AS1043" s="27"/>
      <c r="AT1043" s="27"/>
    </row>
    <row r="1044" spans="44:46" ht="12.75">
      <c r="AR1044" s="27"/>
      <c r="AS1044" s="27"/>
      <c r="AT1044" s="27"/>
    </row>
    <row r="1045" spans="44:46" ht="12.75">
      <c r="AR1045" s="27"/>
      <c r="AS1045" s="27"/>
      <c r="AT1045" s="27"/>
    </row>
    <row r="1046" spans="44:46" ht="12.75">
      <c r="AR1046" s="27"/>
      <c r="AS1046" s="27"/>
      <c r="AT1046" s="27"/>
    </row>
    <row r="1047" spans="44:46" ht="12.75">
      <c r="AR1047" s="27"/>
      <c r="AS1047" s="27"/>
      <c r="AT1047" s="27"/>
    </row>
    <row r="1048" spans="44:46" ht="12.75">
      <c r="AR1048" s="27"/>
      <c r="AS1048" s="27"/>
      <c r="AT1048" s="27"/>
    </row>
    <row r="1049" spans="44:46" ht="12.75">
      <c r="AR1049" s="27"/>
      <c r="AS1049" s="27"/>
      <c r="AT1049" s="27"/>
    </row>
    <row r="1050" spans="44:46" ht="12.75">
      <c r="AR1050" s="27"/>
      <c r="AS1050" s="27"/>
      <c r="AT1050" s="27"/>
    </row>
    <row r="1051" spans="44:46" ht="12.75">
      <c r="AR1051" s="27"/>
      <c r="AS1051" s="27"/>
      <c r="AT1051" s="27"/>
    </row>
    <row r="1052" spans="44:46" ht="12.75">
      <c r="AR1052" s="27"/>
      <c r="AS1052" s="27"/>
      <c r="AT1052" s="27"/>
    </row>
    <row r="1053" spans="44:46" ht="12.75">
      <c r="AR1053" s="27"/>
      <c r="AS1053" s="27"/>
      <c r="AT1053" s="27"/>
    </row>
    <row r="1054" spans="44:46" ht="12.75">
      <c r="AR1054" s="27"/>
      <c r="AS1054" s="27"/>
      <c r="AT1054" s="27"/>
    </row>
    <row r="1055" spans="44:46" ht="12.75">
      <c r="AR1055" s="27"/>
      <c r="AS1055" s="27"/>
      <c r="AT1055" s="27"/>
    </row>
    <row r="1056" spans="44:46" ht="12.75">
      <c r="AR1056" s="27"/>
      <c r="AS1056" s="27"/>
      <c r="AT1056" s="27"/>
    </row>
    <row r="1057" spans="44:46" ht="12.75">
      <c r="AR1057" s="27"/>
      <c r="AS1057" s="27"/>
      <c r="AT1057" s="27"/>
    </row>
    <row r="1058" spans="44:46" ht="12.75">
      <c r="AR1058" s="27"/>
      <c r="AS1058" s="27"/>
      <c r="AT1058" s="27"/>
    </row>
    <row r="1059" spans="44:46" ht="12.75">
      <c r="AR1059" s="27"/>
      <c r="AS1059" s="27"/>
      <c r="AT1059" s="27"/>
    </row>
    <row r="1060" spans="44:46" ht="12.75">
      <c r="AR1060" s="27"/>
      <c r="AS1060" s="27"/>
      <c r="AT1060" s="27"/>
    </row>
    <row r="1061" spans="44:46" ht="12.75">
      <c r="AR1061" s="27"/>
      <c r="AS1061" s="27"/>
      <c r="AT1061" s="27"/>
    </row>
    <row r="1062" spans="44:46" ht="12.75">
      <c r="AR1062" s="27"/>
      <c r="AS1062" s="27"/>
      <c r="AT1062" s="27"/>
    </row>
    <row r="1063" spans="44:46" ht="12.75">
      <c r="AR1063" s="27"/>
      <c r="AS1063" s="27"/>
      <c r="AT1063" s="27"/>
    </row>
    <row r="1064" spans="44:46" ht="12.75">
      <c r="AR1064" s="27"/>
      <c r="AS1064" s="27"/>
      <c r="AT1064" s="27"/>
    </row>
    <row r="1065" spans="44:46" ht="12.75">
      <c r="AR1065" s="27"/>
      <c r="AS1065" s="27"/>
      <c r="AT1065" s="27"/>
    </row>
    <row r="1066" spans="44:46" ht="12.75">
      <c r="AR1066" s="27"/>
      <c r="AS1066" s="27"/>
      <c r="AT1066" s="27"/>
    </row>
    <row r="1067" spans="44:46" ht="12.75">
      <c r="AR1067" s="27"/>
      <c r="AS1067" s="27"/>
      <c r="AT1067" s="27"/>
    </row>
    <row r="1068" spans="44:46" ht="12.75">
      <c r="AR1068" s="27"/>
      <c r="AS1068" s="27"/>
      <c r="AT1068" s="27"/>
    </row>
    <row r="1069" spans="44:46" ht="12.75">
      <c r="AR1069" s="27"/>
      <c r="AS1069" s="27"/>
      <c r="AT1069" s="27"/>
    </row>
    <row r="1070" spans="44:46" ht="12.75">
      <c r="AR1070" s="27"/>
      <c r="AS1070" s="27"/>
      <c r="AT1070" s="27"/>
    </row>
    <row r="1071" spans="44:46" ht="12.75">
      <c r="AR1071" s="27"/>
      <c r="AS1071" s="27"/>
      <c r="AT1071" s="27"/>
    </row>
    <row r="1072" spans="44:46" ht="12.75">
      <c r="AR1072" s="27"/>
      <c r="AS1072" s="27"/>
      <c r="AT1072" s="27"/>
    </row>
    <row r="1073" spans="44:46" ht="12.75">
      <c r="AR1073" s="27"/>
      <c r="AS1073" s="27"/>
      <c r="AT1073" s="27"/>
    </row>
    <row r="1074" spans="44:46" ht="12.75">
      <c r="AR1074" s="27"/>
      <c r="AS1074" s="27"/>
      <c r="AT1074" s="27"/>
    </row>
    <row r="1075" spans="44:46" ht="12.75">
      <c r="AR1075" s="27"/>
      <c r="AS1075" s="27"/>
      <c r="AT1075" s="27"/>
    </row>
    <row r="1076" spans="44:46" ht="12.75">
      <c r="AR1076" s="27"/>
      <c r="AS1076" s="27"/>
      <c r="AT1076" s="27"/>
    </row>
    <row r="1077" spans="44:46" ht="12.75">
      <c r="AR1077" s="27"/>
      <c r="AS1077" s="27"/>
      <c r="AT1077" s="27"/>
    </row>
    <row r="1078" spans="44:46" ht="12.75">
      <c r="AR1078" s="27"/>
      <c r="AS1078" s="27"/>
      <c r="AT1078" s="27"/>
    </row>
    <row r="1079" spans="44:46" ht="12.75">
      <c r="AR1079" s="27"/>
      <c r="AS1079" s="27"/>
      <c r="AT1079" s="27"/>
    </row>
    <row r="1080" spans="44:46" ht="12.75">
      <c r="AR1080" s="27"/>
      <c r="AS1080" s="27"/>
      <c r="AT1080" s="27"/>
    </row>
    <row r="1081" spans="44:46" ht="12.75">
      <c r="AR1081" s="27"/>
      <c r="AS1081" s="27"/>
      <c r="AT1081" s="27"/>
    </row>
    <row r="1082" spans="44:46" ht="12.75">
      <c r="AR1082" s="27"/>
      <c r="AS1082" s="27"/>
      <c r="AT1082" s="27"/>
    </row>
    <row r="1083" spans="44:46" ht="12.75">
      <c r="AR1083" s="27"/>
      <c r="AS1083" s="27"/>
      <c r="AT1083" s="27"/>
    </row>
    <row r="1084" spans="44:46" ht="12.75">
      <c r="AR1084" s="27"/>
      <c r="AS1084" s="27"/>
      <c r="AT1084" s="27"/>
    </row>
    <row r="1085" spans="44:46" ht="12.75">
      <c r="AR1085" s="27"/>
      <c r="AS1085" s="27"/>
      <c r="AT1085" s="27"/>
    </row>
    <row r="1086" spans="44:46" ht="12.75">
      <c r="AR1086" s="27"/>
      <c r="AS1086" s="27"/>
      <c r="AT1086" s="27"/>
    </row>
    <row r="1087" spans="44:46" ht="12.75">
      <c r="AR1087" s="27"/>
      <c r="AS1087" s="27"/>
      <c r="AT1087" s="27"/>
    </row>
    <row r="1088" spans="44:46" ht="12.75">
      <c r="AR1088" s="27"/>
      <c r="AS1088" s="27"/>
      <c r="AT1088" s="27"/>
    </row>
    <row r="1089" spans="44:46" ht="12.75">
      <c r="AR1089" s="27"/>
      <c r="AS1089" s="27"/>
      <c r="AT1089" s="27"/>
    </row>
    <row r="1090" spans="44:46" ht="12.75">
      <c r="AR1090" s="27"/>
      <c r="AS1090" s="27"/>
      <c r="AT1090" s="27"/>
    </row>
    <row r="1091" spans="44:46" ht="12.75">
      <c r="AR1091" s="27"/>
      <c r="AS1091" s="27"/>
      <c r="AT1091" s="27"/>
    </row>
    <row r="1092" spans="44:46" ht="12.75">
      <c r="AR1092" s="27"/>
      <c r="AS1092" s="27"/>
      <c r="AT1092" s="27"/>
    </row>
    <row r="1093" spans="44:46" ht="12.75">
      <c r="AR1093" s="27"/>
      <c r="AS1093" s="27"/>
      <c r="AT1093" s="27"/>
    </row>
    <row r="1094" spans="44:46" ht="12.75">
      <c r="AR1094" s="27"/>
      <c r="AS1094" s="27"/>
      <c r="AT1094" s="27"/>
    </row>
    <row r="1095" spans="44:46" ht="12.75">
      <c r="AR1095" s="27"/>
      <c r="AS1095" s="27"/>
      <c r="AT1095" s="27"/>
    </row>
    <row r="1096" spans="44:46" ht="12.75">
      <c r="AR1096" s="27"/>
      <c r="AS1096" s="27"/>
      <c r="AT1096" s="27"/>
    </row>
    <row r="1097" spans="44:46" ht="12.75">
      <c r="AR1097" s="27"/>
      <c r="AS1097" s="27"/>
      <c r="AT1097" s="27"/>
    </row>
    <row r="1098" spans="44:46" ht="12.75">
      <c r="AR1098" s="27"/>
      <c r="AS1098" s="27"/>
      <c r="AT1098" s="27"/>
    </row>
    <row r="1099" spans="44:46" ht="12.75">
      <c r="AR1099" s="27"/>
      <c r="AS1099" s="27"/>
      <c r="AT1099" s="27"/>
    </row>
    <row r="1100" spans="44:46" ht="12.75">
      <c r="AR1100" s="27"/>
      <c r="AS1100" s="27"/>
      <c r="AT1100" s="27"/>
    </row>
    <row r="1101" spans="44:46" ht="12.75">
      <c r="AR1101" s="27"/>
      <c r="AS1101" s="27"/>
      <c r="AT1101" s="27"/>
    </row>
    <row r="1102" spans="44:46" ht="12.75">
      <c r="AR1102" s="27"/>
      <c r="AS1102" s="27"/>
      <c r="AT1102" s="27"/>
    </row>
    <row r="1103" spans="44:46" ht="12.75">
      <c r="AR1103" s="27"/>
      <c r="AS1103" s="27"/>
      <c r="AT1103" s="27"/>
    </row>
    <row r="1104" spans="44:46" ht="12.75">
      <c r="AR1104" s="27"/>
      <c r="AS1104" s="27"/>
      <c r="AT1104" s="27"/>
    </row>
    <row r="1105" spans="44:46" ht="12.75">
      <c r="AR1105" s="27"/>
      <c r="AS1105" s="27"/>
      <c r="AT1105" s="27"/>
    </row>
    <row r="1106" spans="44:46" ht="12.75">
      <c r="AR1106" s="27"/>
      <c r="AS1106" s="27"/>
      <c r="AT1106" s="27"/>
    </row>
    <row r="1107" spans="44:46" ht="12.75">
      <c r="AR1107" s="27"/>
      <c r="AS1107" s="27"/>
      <c r="AT1107" s="27"/>
    </row>
    <row r="1108" spans="44:46" ht="12.75">
      <c r="AR1108" s="27"/>
      <c r="AS1108" s="27"/>
      <c r="AT1108" s="27"/>
    </row>
    <row r="1109" spans="44:46" ht="12.75">
      <c r="AR1109" s="27"/>
      <c r="AS1109" s="27"/>
      <c r="AT1109" s="27"/>
    </row>
    <row r="1110" spans="44:46" ht="12.75">
      <c r="AR1110" s="27"/>
      <c r="AS1110" s="27"/>
      <c r="AT1110" s="27"/>
    </row>
    <row r="1111" spans="44:46" ht="12.75">
      <c r="AR1111" s="27"/>
      <c r="AS1111" s="27"/>
      <c r="AT1111" s="27"/>
    </row>
    <row r="1112" spans="44:46" ht="12.75">
      <c r="AR1112" s="27"/>
      <c r="AS1112" s="27"/>
      <c r="AT1112" s="27"/>
    </row>
    <row r="1113" spans="44:46" ht="12.75">
      <c r="AR1113" s="27"/>
      <c r="AS1113" s="27"/>
      <c r="AT1113" s="27"/>
    </row>
    <row r="1114" spans="44:46" ht="12.75">
      <c r="AR1114" s="27"/>
      <c r="AS1114" s="27"/>
      <c r="AT1114" s="27"/>
    </row>
    <row r="1115" spans="44:46" ht="12.75">
      <c r="AR1115" s="27"/>
      <c r="AS1115" s="27"/>
      <c r="AT1115" s="27"/>
    </row>
    <row r="1116" spans="44:46" ht="12.75">
      <c r="AR1116" s="27"/>
      <c r="AS1116" s="27"/>
      <c r="AT1116" s="27"/>
    </row>
    <row r="1117" spans="44:46" ht="12.75">
      <c r="AR1117" s="27"/>
      <c r="AS1117" s="27"/>
      <c r="AT1117" s="27"/>
    </row>
    <row r="1118" spans="44:46" ht="12.75">
      <c r="AR1118" s="27"/>
      <c r="AS1118" s="27"/>
      <c r="AT1118" s="27"/>
    </row>
    <row r="1119" spans="44:46" ht="12.75">
      <c r="AR1119" s="27"/>
      <c r="AS1119" s="27"/>
      <c r="AT1119" s="27"/>
    </row>
    <row r="1120" spans="44:46" ht="12.75">
      <c r="AR1120" s="27"/>
      <c r="AS1120" s="27"/>
      <c r="AT1120" s="27"/>
    </row>
    <row r="1121" spans="44:46" ht="12.75">
      <c r="AR1121" s="27"/>
      <c r="AS1121" s="27"/>
      <c r="AT1121" s="27"/>
    </row>
    <row r="1122" spans="44:46" ht="12.75">
      <c r="AR1122" s="27"/>
      <c r="AS1122" s="27"/>
      <c r="AT1122" s="27"/>
    </row>
    <row r="1123" spans="44:46" ht="12.75">
      <c r="AR1123" s="27"/>
      <c r="AS1123" s="27"/>
      <c r="AT1123" s="27"/>
    </row>
    <row r="1124" spans="44:46" ht="12.75">
      <c r="AR1124" s="27"/>
      <c r="AS1124" s="27"/>
      <c r="AT1124" s="27"/>
    </row>
    <row r="1125" spans="44:46" ht="12.75">
      <c r="AR1125" s="27"/>
      <c r="AS1125" s="27"/>
      <c r="AT1125" s="27"/>
    </row>
    <row r="1126" spans="44:46" ht="12.75">
      <c r="AR1126" s="27"/>
      <c r="AS1126" s="27"/>
      <c r="AT1126" s="27"/>
    </row>
    <row r="1127" spans="44:46" ht="12.75">
      <c r="AR1127" s="27"/>
      <c r="AS1127" s="27"/>
      <c r="AT1127" s="27"/>
    </row>
    <row r="1128" spans="44:46" ht="12.75">
      <c r="AR1128" s="27"/>
      <c r="AS1128" s="27"/>
      <c r="AT1128" s="27"/>
    </row>
    <row r="1129" spans="44:46" ht="12.75">
      <c r="AR1129" s="27"/>
      <c r="AS1129" s="27"/>
      <c r="AT1129" s="27"/>
    </row>
    <row r="1130" spans="44:46" ht="12.75">
      <c r="AR1130" s="27"/>
      <c r="AS1130" s="27"/>
      <c r="AT1130" s="27"/>
    </row>
    <row r="1131" spans="44:46" ht="12.75">
      <c r="AR1131" s="27"/>
      <c r="AS1131" s="27"/>
      <c r="AT1131" s="27"/>
    </row>
    <row r="1132" spans="44:46" ht="12.75">
      <c r="AR1132" s="27"/>
      <c r="AS1132" s="27"/>
      <c r="AT1132" s="27"/>
    </row>
    <row r="1133" spans="44:46" ht="12.75">
      <c r="AR1133" s="27"/>
      <c r="AS1133" s="27"/>
      <c r="AT1133" s="27"/>
    </row>
    <row r="1134" spans="44:46" ht="12.75">
      <c r="AR1134" s="27"/>
      <c r="AS1134" s="27"/>
      <c r="AT1134" s="27"/>
    </row>
    <row r="1135" spans="44:46" ht="12.75">
      <c r="AR1135" s="27"/>
      <c r="AS1135" s="27"/>
      <c r="AT1135" s="27"/>
    </row>
    <row r="1136" spans="44:46" ht="12.75">
      <c r="AR1136" s="27"/>
      <c r="AS1136" s="27"/>
      <c r="AT1136" s="27"/>
    </row>
    <row r="1137" spans="44:46" ht="12.75">
      <c r="AR1137" s="27"/>
      <c r="AS1137" s="27"/>
      <c r="AT1137" s="27"/>
    </row>
    <row r="1138" spans="44:46" ht="12.75">
      <c r="AR1138" s="27"/>
      <c r="AS1138" s="27"/>
      <c r="AT1138" s="27"/>
    </row>
    <row r="1139" spans="44:46" ht="12.75">
      <c r="AR1139" s="27"/>
      <c r="AS1139" s="27"/>
      <c r="AT1139" s="27"/>
    </row>
    <row r="1140" spans="44:46" ht="12.75">
      <c r="AR1140" s="27"/>
      <c r="AS1140" s="27"/>
      <c r="AT1140" s="27"/>
    </row>
    <row r="1141" spans="44:46" ht="12.75">
      <c r="AR1141" s="27"/>
      <c r="AS1141" s="27"/>
      <c r="AT1141" s="27"/>
    </row>
    <row r="1142" spans="44:46" ht="12.75">
      <c r="AR1142" s="27"/>
      <c r="AS1142" s="27"/>
      <c r="AT1142" s="27"/>
    </row>
    <row r="1143" spans="44:46" ht="12.75">
      <c r="AR1143" s="27"/>
      <c r="AS1143" s="27"/>
      <c r="AT1143" s="27"/>
    </row>
    <row r="1144" spans="44:46" ht="12.75">
      <c r="AR1144" s="27"/>
      <c r="AS1144" s="27"/>
      <c r="AT1144" s="27"/>
    </row>
    <row r="1145" spans="44:46" ht="12.75">
      <c r="AR1145" s="27"/>
      <c r="AS1145" s="27"/>
      <c r="AT1145" s="27"/>
    </row>
    <row r="1146" spans="44:46" ht="12.75">
      <c r="AR1146" s="27"/>
      <c r="AS1146" s="27"/>
      <c r="AT1146" s="27"/>
    </row>
    <row r="1147" spans="44:46" ht="12.75">
      <c r="AR1147" s="27"/>
      <c r="AS1147" s="27"/>
      <c r="AT1147" s="27"/>
    </row>
    <row r="1148" spans="44:46" ht="12.75">
      <c r="AR1148" s="27"/>
      <c r="AS1148" s="27"/>
      <c r="AT1148" s="27"/>
    </row>
    <row r="1149" spans="44:46" ht="12.75">
      <c r="AR1149" s="27"/>
      <c r="AS1149" s="27"/>
      <c r="AT1149" s="27"/>
    </row>
    <row r="1150" spans="44:46" ht="12.75">
      <c r="AR1150" s="27"/>
      <c r="AS1150" s="27"/>
      <c r="AT1150" s="27"/>
    </row>
    <row r="1151" spans="44:46" ht="12.75">
      <c r="AR1151" s="27"/>
      <c r="AS1151" s="27"/>
      <c r="AT1151" s="27"/>
    </row>
    <row r="1152" spans="44:46" ht="12.75">
      <c r="AR1152" s="27"/>
      <c r="AS1152" s="27"/>
      <c r="AT1152" s="27"/>
    </row>
    <row r="1153" spans="44:46" ht="12.75">
      <c r="AR1153" s="27"/>
      <c r="AS1153" s="27"/>
      <c r="AT1153" s="27"/>
    </row>
    <row r="1154" spans="44:46" ht="12.75">
      <c r="AR1154" s="27"/>
      <c r="AS1154" s="27"/>
      <c r="AT1154" s="27"/>
    </row>
    <row r="1155" spans="44:46" ht="12.75">
      <c r="AR1155" s="27"/>
      <c r="AS1155" s="27"/>
      <c r="AT1155" s="27"/>
    </row>
    <row r="1156" spans="44:46" ht="12.75">
      <c r="AR1156" s="27"/>
      <c r="AS1156" s="27"/>
      <c r="AT1156" s="27"/>
    </row>
    <row r="1157" spans="44:46" ht="12.75">
      <c r="AR1157" s="27"/>
      <c r="AS1157" s="27"/>
      <c r="AT1157" s="27"/>
    </row>
    <row r="1158" spans="44:46" ht="12.75">
      <c r="AR1158" s="27"/>
      <c r="AS1158" s="27"/>
      <c r="AT1158" s="27"/>
    </row>
    <row r="1159" spans="44:46" ht="12.75">
      <c r="AR1159" s="27"/>
      <c r="AS1159" s="27"/>
      <c r="AT1159" s="27"/>
    </row>
    <row r="1160" spans="44:46" ht="12.75">
      <c r="AR1160" s="27"/>
      <c r="AS1160" s="27"/>
      <c r="AT1160" s="27"/>
    </row>
    <row r="1161" spans="44:46" ht="12.75">
      <c r="AR1161" s="27"/>
      <c r="AS1161" s="27"/>
      <c r="AT1161" s="27"/>
    </row>
    <row r="1162" spans="44:46" ht="12.75">
      <c r="AR1162" s="27"/>
      <c r="AS1162" s="27"/>
      <c r="AT1162" s="27"/>
    </row>
    <row r="1163" spans="44:46" ht="12.75">
      <c r="AR1163" s="27"/>
      <c r="AS1163" s="27"/>
      <c r="AT1163" s="27"/>
    </row>
    <row r="1164" spans="44:46" ht="12.75">
      <c r="AR1164" s="27"/>
      <c r="AS1164" s="27"/>
      <c r="AT1164" s="27"/>
    </row>
    <row r="1165" spans="44:46" ht="12.75">
      <c r="AR1165" s="27"/>
      <c r="AS1165" s="27"/>
      <c r="AT1165" s="27"/>
    </row>
    <row r="1166" spans="44:46" ht="12.75">
      <c r="AR1166" s="27"/>
      <c r="AS1166" s="27"/>
      <c r="AT1166" s="27"/>
    </row>
    <row r="1167" spans="44:46" ht="12.75">
      <c r="AR1167" s="27"/>
      <c r="AS1167" s="27"/>
      <c r="AT1167" s="27"/>
    </row>
    <row r="1168" spans="44:46" ht="12.75">
      <c r="AR1168" s="27"/>
      <c r="AS1168" s="27"/>
      <c r="AT1168" s="27"/>
    </row>
    <row r="1169" spans="44:46" ht="12.75">
      <c r="AR1169" s="27"/>
      <c r="AS1169" s="27"/>
      <c r="AT1169" s="27"/>
    </row>
    <row r="1170" spans="44:46" ht="12.75">
      <c r="AR1170" s="27"/>
      <c r="AS1170" s="27"/>
      <c r="AT1170" s="27"/>
    </row>
    <row r="1171" spans="44:46" ht="12.75">
      <c r="AR1171" s="27"/>
      <c r="AS1171" s="27"/>
      <c r="AT1171" s="27"/>
    </row>
    <row r="1172" spans="44:46" ht="12.75">
      <c r="AR1172" s="27"/>
      <c r="AS1172" s="27"/>
      <c r="AT1172" s="27"/>
    </row>
    <row r="1173" spans="44:46" ht="12.75">
      <c r="AR1173" s="27"/>
      <c r="AS1173" s="27"/>
      <c r="AT1173" s="27"/>
    </row>
    <row r="1174" spans="44:46" ht="12.75">
      <c r="AR1174" s="27"/>
      <c r="AS1174" s="27"/>
      <c r="AT1174" s="27"/>
    </row>
    <row r="1175" spans="44:46" ht="12.75">
      <c r="AR1175" s="27"/>
      <c r="AS1175" s="27"/>
      <c r="AT1175" s="27"/>
    </row>
    <row r="1176" spans="44:46" ht="12.75">
      <c r="AR1176" s="27"/>
      <c r="AS1176" s="27"/>
      <c r="AT1176" s="27"/>
    </row>
    <row r="1177" spans="44:46" ht="12.75">
      <c r="AR1177" s="27"/>
      <c r="AS1177" s="27"/>
      <c r="AT1177" s="27"/>
    </row>
    <row r="1178" spans="44:46" ht="12.75">
      <c r="AR1178" s="27"/>
      <c r="AS1178" s="27"/>
      <c r="AT1178" s="27"/>
    </row>
    <row r="1179" spans="44:46" ht="12.75">
      <c r="AR1179" s="27"/>
      <c r="AS1179" s="27"/>
      <c r="AT1179" s="27"/>
    </row>
    <row r="1180" spans="44:46" ht="12.75">
      <c r="AR1180" s="27"/>
      <c r="AS1180" s="27"/>
      <c r="AT1180" s="27"/>
    </row>
    <row r="1181" spans="44:46" ht="12.75">
      <c r="AR1181" s="27"/>
      <c r="AS1181" s="27"/>
      <c r="AT1181" s="27"/>
    </row>
    <row r="1182" spans="44:46" ht="12.75">
      <c r="AR1182" s="27"/>
      <c r="AS1182" s="27"/>
      <c r="AT1182" s="27"/>
    </row>
    <row r="1183" spans="44:46" ht="12.75">
      <c r="AR1183" s="27"/>
      <c r="AS1183" s="27"/>
      <c r="AT1183" s="27"/>
    </row>
    <row r="1184" spans="44:46" ht="12.75">
      <c r="AR1184" s="27"/>
      <c r="AS1184" s="27"/>
      <c r="AT1184" s="27"/>
    </row>
    <row r="1185" spans="44:46" ht="12.75">
      <c r="AR1185" s="27"/>
      <c r="AS1185" s="27"/>
      <c r="AT1185" s="27"/>
    </row>
    <row r="1186" spans="44:46" ht="12.75">
      <c r="AR1186" s="27"/>
      <c r="AS1186" s="27"/>
      <c r="AT1186" s="27"/>
    </row>
    <row r="1187" spans="44:46" ht="12.75">
      <c r="AR1187" s="27"/>
      <c r="AS1187" s="27"/>
      <c r="AT1187" s="27"/>
    </row>
    <row r="1188" spans="44:46" ht="12.75">
      <c r="AR1188" s="27"/>
      <c r="AS1188" s="27"/>
      <c r="AT1188" s="27"/>
    </row>
    <row r="1189" spans="44:46" ht="12.75">
      <c r="AR1189" s="27"/>
      <c r="AS1189" s="27"/>
      <c r="AT1189" s="27"/>
    </row>
    <row r="1190" spans="44:46" ht="12.75">
      <c r="AR1190" s="27"/>
      <c r="AS1190" s="27"/>
      <c r="AT1190" s="27"/>
    </row>
    <row r="1191" spans="44:46" ht="12.75">
      <c r="AR1191" s="27"/>
      <c r="AS1191" s="27"/>
      <c r="AT1191" s="27"/>
    </row>
    <row r="1192" spans="44:46" ht="12.75">
      <c r="AR1192" s="27"/>
      <c r="AS1192" s="27"/>
      <c r="AT1192" s="27"/>
    </row>
    <row r="1193" spans="44:46" ht="12.75">
      <c r="AR1193" s="27"/>
      <c r="AS1193" s="27"/>
      <c r="AT1193" s="27"/>
    </row>
    <row r="1194" spans="44:46" ht="12.75">
      <c r="AR1194" s="27"/>
      <c r="AS1194" s="27"/>
      <c r="AT1194" s="27"/>
    </row>
    <row r="1195" spans="44:46" ht="12.75">
      <c r="AR1195" s="27"/>
      <c r="AS1195" s="27"/>
      <c r="AT1195" s="27"/>
    </row>
    <row r="1196" spans="44:46" ht="12.75">
      <c r="AR1196" s="27"/>
      <c r="AS1196" s="27"/>
      <c r="AT1196" s="27"/>
    </row>
    <row r="1197" spans="44:46" ht="12.75">
      <c r="AR1197" s="27"/>
      <c r="AS1197" s="27"/>
      <c r="AT1197" s="27"/>
    </row>
    <row r="1198" spans="44:46" ht="12.75">
      <c r="AR1198" s="27"/>
      <c r="AS1198" s="27"/>
      <c r="AT1198" s="27"/>
    </row>
    <row r="1199" spans="44:46" ht="12.75">
      <c r="AR1199" s="27"/>
      <c r="AS1199" s="27"/>
      <c r="AT1199" s="27"/>
    </row>
    <row r="1200" spans="44:46" ht="12.75">
      <c r="AR1200" s="27"/>
      <c r="AS1200" s="27"/>
      <c r="AT1200" s="27"/>
    </row>
    <row r="1201" spans="44:46" ht="12.75">
      <c r="AR1201" s="27"/>
      <c r="AS1201" s="27"/>
      <c r="AT1201" s="27"/>
    </row>
    <row r="1202" spans="44:46" ht="12.75">
      <c r="AR1202" s="27"/>
      <c r="AS1202" s="27"/>
      <c r="AT1202" s="27"/>
    </row>
    <row r="1203" spans="44:46" ht="12.75">
      <c r="AR1203" s="27"/>
      <c r="AS1203" s="27"/>
      <c r="AT1203" s="27"/>
    </row>
    <row r="1204" spans="44:46" ht="12.75">
      <c r="AR1204" s="27"/>
      <c r="AS1204" s="27"/>
      <c r="AT1204" s="27"/>
    </row>
    <row r="1205" spans="44:46" ht="12.75">
      <c r="AR1205" s="27"/>
      <c r="AS1205" s="27"/>
      <c r="AT1205" s="27"/>
    </row>
    <row r="1206" spans="44:46" ht="12.75">
      <c r="AR1206" s="27"/>
      <c r="AS1206" s="27"/>
      <c r="AT1206" s="27"/>
    </row>
    <row r="1207" spans="44:46" ht="12.75">
      <c r="AR1207" s="27"/>
      <c r="AS1207" s="27"/>
      <c r="AT1207" s="27"/>
    </row>
    <row r="1208" spans="44:46" ht="12.75">
      <c r="AR1208" s="27"/>
      <c r="AS1208" s="27"/>
      <c r="AT1208" s="27"/>
    </row>
    <row r="1209" spans="44:46" ht="12.75">
      <c r="AR1209" s="27"/>
      <c r="AS1209" s="27"/>
      <c r="AT1209" s="27"/>
    </row>
    <row r="1210" spans="44:46" ht="12.75">
      <c r="AR1210" s="27"/>
      <c r="AS1210" s="27"/>
      <c r="AT1210" s="27"/>
    </row>
    <row r="1211" spans="44:46" ht="12.75">
      <c r="AR1211" s="27"/>
      <c r="AS1211" s="27"/>
      <c r="AT1211" s="27"/>
    </row>
    <row r="1212" spans="44:46" ht="12.75">
      <c r="AR1212" s="27"/>
      <c r="AS1212" s="27"/>
      <c r="AT1212" s="27"/>
    </row>
    <row r="1213" spans="44:46" ht="12.75">
      <c r="AR1213" s="27"/>
      <c r="AS1213" s="27"/>
      <c r="AT1213" s="27"/>
    </row>
    <row r="1214" spans="44:46" ht="12.75">
      <c r="AR1214" s="27"/>
      <c r="AS1214" s="27"/>
      <c r="AT1214" s="27"/>
    </row>
    <row r="1215" spans="44:46" ht="12.75">
      <c r="AR1215" s="27"/>
      <c r="AS1215" s="27"/>
      <c r="AT1215" s="27"/>
    </row>
    <row r="1216" spans="44:46" ht="12.75">
      <c r="AR1216" s="27"/>
      <c r="AS1216" s="27"/>
      <c r="AT1216" s="27"/>
    </row>
    <row r="1217" spans="44:46" ht="12.75">
      <c r="AR1217" s="27"/>
      <c r="AS1217" s="27"/>
      <c r="AT1217" s="27"/>
    </row>
    <row r="1218" spans="44:46" ht="12.75">
      <c r="AR1218" s="27"/>
      <c r="AS1218" s="27"/>
      <c r="AT1218" s="27"/>
    </row>
    <row r="1219" spans="44:46" ht="12.75">
      <c r="AR1219" s="27"/>
      <c r="AS1219" s="27"/>
      <c r="AT1219" s="27"/>
    </row>
    <row r="1220" spans="44:46" ht="12.75">
      <c r="AR1220" s="27"/>
      <c r="AS1220" s="27"/>
      <c r="AT1220" s="27"/>
    </row>
    <row r="1221" spans="44:46" ht="12.75">
      <c r="AR1221" s="27"/>
      <c r="AS1221" s="27"/>
      <c r="AT1221" s="27"/>
    </row>
    <row r="1222" spans="44:46" ht="12.75">
      <c r="AR1222" s="27"/>
      <c r="AS1222" s="27"/>
      <c r="AT1222" s="27"/>
    </row>
    <row r="1223" spans="44:46" ht="12.75">
      <c r="AR1223" s="27"/>
      <c r="AS1223" s="27"/>
      <c r="AT1223" s="27"/>
    </row>
    <row r="1224" spans="44:46" ht="12.75">
      <c r="AR1224" s="27"/>
      <c r="AS1224" s="27"/>
      <c r="AT1224" s="27"/>
    </row>
    <row r="1225" spans="44:46" ht="12.75">
      <c r="AR1225" s="27"/>
      <c r="AS1225" s="27"/>
      <c r="AT1225" s="27"/>
    </row>
    <row r="1226" spans="44:46" ht="12.75">
      <c r="AR1226" s="27"/>
      <c r="AS1226" s="27"/>
      <c r="AT1226" s="27"/>
    </row>
    <row r="1227" spans="44:46" ht="12.75">
      <c r="AR1227" s="27"/>
      <c r="AS1227" s="27"/>
      <c r="AT1227" s="27"/>
    </row>
    <row r="1228" spans="44:46" ht="12.75">
      <c r="AR1228" s="27"/>
      <c r="AS1228" s="27"/>
      <c r="AT1228" s="27"/>
    </row>
    <row r="1229" spans="44:46" ht="12.75">
      <c r="AR1229" s="27"/>
      <c r="AS1229" s="27"/>
      <c r="AT1229" s="27"/>
    </row>
    <row r="1230" spans="44:46" ht="12.75">
      <c r="AR1230" s="27"/>
      <c r="AS1230" s="27"/>
      <c r="AT1230" s="27"/>
    </row>
    <row r="1231" spans="44:46" ht="12.75">
      <c r="AR1231" s="27"/>
      <c r="AS1231" s="27"/>
      <c r="AT1231" s="27"/>
    </row>
    <row r="1232" spans="44:46" ht="12.75">
      <c r="AR1232" s="27"/>
      <c r="AS1232" s="27"/>
      <c r="AT1232" s="27"/>
    </row>
    <row r="1233" spans="44:46" ht="12.75">
      <c r="AR1233" s="27"/>
      <c r="AS1233" s="27"/>
      <c r="AT1233" s="27"/>
    </row>
    <row r="1234" spans="44:46" ht="12.75">
      <c r="AR1234" s="27"/>
      <c r="AS1234" s="27"/>
      <c r="AT1234" s="27"/>
    </row>
    <row r="1235" spans="44:46" ht="12.75">
      <c r="AR1235" s="27"/>
      <c r="AS1235" s="27"/>
      <c r="AT1235" s="27"/>
    </row>
    <row r="1236" spans="44:46" ht="12.75">
      <c r="AR1236" s="27"/>
      <c r="AS1236" s="27"/>
      <c r="AT1236" s="27"/>
    </row>
    <row r="1237" spans="44:46" ht="12.75">
      <c r="AR1237" s="27"/>
      <c r="AS1237" s="27"/>
      <c r="AT1237" s="27"/>
    </row>
    <row r="1238" spans="44:46" ht="12.75">
      <c r="AR1238" s="27"/>
      <c r="AS1238" s="27"/>
      <c r="AT1238" s="27"/>
    </row>
    <row r="1239" spans="44:46" ht="12.75">
      <c r="AR1239" s="27"/>
      <c r="AS1239" s="27"/>
      <c r="AT1239" s="27"/>
    </row>
    <row r="1240" spans="44:46" ht="12.75">
      <c r="AR1240" s="27"/>
      <c r="AS1240" s="27"/>
      <c r="AT1240" s="27"/>
    </row>
    <row r="1241" spans="44:46" ht="12.75">
      <c r="AR1241" s="27"/>
      <c r="AS1241" s="27"/>
      <c r="AT1241" s="27"/>
    </row>
    <row r="1242" spans="44:46" ht="12.75">
      <c r="AR1242" s="27"/>
      <c r="AS1242" s="27"/>
      <c r="AT1242" s="27"/>
    </row>
    <row r="1243" spans="44:46" ht="12.75">
      <c r="AR1243" s="27"/>
      <c r="AS1243" s="27"/>
      <c r="AT1243" s="27"/>
    </row>
    <row r="1244" spans="44:46" ht="12.75">
      <c r="AR1244" s="27"/>
      <c r="AS1244" s="27"/>
      <c r="AT1244" s="27"/>
    </row>
    <row r="1245" spans="44:46" ht="12.75">
      <c r="AR1245" s="27"/>
      <c r="AS1245" s="27"/>
      <c r="AT1245" s="27"/>
    </row>
    <row r="1246" spans="44:46" ht="12.75">
      <c r="AR1246" s="27"/>
      <c r="AS1246" s="27"/>
      <c r="AT1246" s="27"/>
    </row>
    <row r="1247" spans="44:46" ht="12.75">
      <c r="AR1247" s="27"/>
      <c r="AS1247" s="27"/>
      <c r="AT1247" s="27"/>
    </row>
    <row r="1248" spans="44:46" ht="12.75">
      <c r="AR1248" s="27"/>
      <c r="AS1248" s="27"/>
      <c r="AT1248" s="27"/>
    </row>
    <row r="1249" spans="44:46" ht="12.75">
      <c r="AR1249" s="27"/>
      <c r="AS1249" s="27"/>
      <c r="AT1249" s="27"/>
    </row>
    <row r="1250" spans="44:46" ht="12.75">
      <c r="AR1250" s="27"/>
      <c r="AS1250" s="27"/>
      <c r="AT1250" s="27"/>
    </row>
    <row r="1251" spans="44:46" ht="12.75">
      <c r="AR1251" s="27"/>
      <c r="AS1251" s="27"/>
      <c r="AT1251" s="27"/>
    </row>
    <row r="1252" spans="44:46" ht="12.75">
      <c r="AR1252" s="27"/>
      <c r="AS1252" s="27"/>
      <c r="AT1252" s="27"/>
    </row>
    <row r="1253" spans="44:46" ht="12.75">
      <c r="AR1253" s="27"/>
      <c r="AS1253" s="27"/>
      <c r="AT1253" s="27"/>
    </row>
    <row r="1254" spans="44:46" ht="12.75">
      <c r="AR1254" s="27"/>
      <c r="AS1254" s="27"/>
      <c r="AT1254" s="27"/>
    </row>
    <row r="1255" spans="44:46" ht="12.75">
      <c r="AR1255" s="27"/>
      <c r="AS1255" s="27"/>
      <c r="AT1255" s="27"/>
    </row>
    <row r="1256" spans="44:46" ht="12.75">
      <c r="AR1256" s="27"/>
      <c r="AS1256" s="27"/>
      <c r="AT1256" s="27"/>
    </row>
    <row r="1257" spans="44:46" ht="12.75">
      <c r="AR1257" s="27"/>
      <c r="AS1257" s="27"/>
      <c r="AT1257" s="27"/>
    </row>
    <row r="1258" spans="44:46" ht="12.75">
      <c r="AR1258" s="27"/>
      <c r="AS1258" s="27"/>
      <c r="AT1258" s="27"/>
    </row>
    <row r="1259" spans="44:46" ht="12.75">
      <c r="AR1259" s="27"/>
      <c r="AS1259" s="27"/>
      <c r="AT1259" s="27"/>
    </row>
    <row r="1260" spans="44:46" ht="12.75">
      <c r="AR1260" s="27"/>
      <c r="AS1260" s="27"/>
      <c r="AT1260" s="27"/>
    </row>
    <row r="1261" spans="44:46" ht="12.75">
      <c r="AR1261" s="27"/>
      <c r="AS1261" s="27"/>
      <c r="AT1261" s="27"/>
    </row>
    <row r="1262" spans="44:46" ht="12.75">
      <c r="AR1262" s="27"/>
      <c r="AS1262" s="27"/>
      <c r="AT1262" s="27"/>
    </row>
    <row r="1263" spans="44:46" ht="12.75">
      <c r="AR1263" s="27"/>
      <c r="AS1263" s="27"/>
      <c r="AT1263" s="27"/>
    </row>
    <row r="1264" spans="44:46" ht="12.75">
      <c r="AR1264" s="27"/>
      <c r="AS1264" s="27"/>
      <c r="AT1264" s="27"/>
    </row>
    <row r="1265" spans="44:46" ht="12.75">
      <c r="AR1265" s="27"/>
      <c r="AS1265" s="27"/>
      <c r="AT1265" s="27"/>
    </row>
    <row r="1266" spans="44:46" ht="12.75">
      <c r="AR1266" s="27"/>
      <c r="AS1266" s="27"/>
      <c r="AT1266" s="27"/>
    </row>
    <row r="1267" spans="44:46" ht="12.75">
      <c r="AR1267" s="27"/>
      <c r="AS1267" s="27"/>
      <c r="AT1267" s="27"/>
    </row>
    <row r="1268" spans="44:46" ht="12.75">
      <c r="AR1268" s="27"/>
      <c r="AS1268" s="27"/>
      <c r="AT1268" s="27"/>
    </row>
    <row r="1269" spans="44:46" ht="12.75">
      <c r="AR1269" s="27"/>
      <c r="AS1269" s="27"/>
      <c r="AT1269" s="27"/>
    </row>
    <row r="1270" spans="44:46" ht="12.75">
      <c r="AR1270" s="27"/>
      <c r="AS1270" s="27"/>
      <c r="AT1270" s="27"/>
    </row>
    <row r="1271" spans="44:46" ht="12.75">
      <c r="AR1271" s="27"/>
      <c r="AS1271" s="27"/>
      <c r="AT1271" s="27"/>
    </row>
    <row r="1272" spans="44:46" ht="12.75">
      <c r="AR1272" s="27"/>
      <c r="AS1272" s="27"/>
      <c r="AT1272" s="27"/>
    </row>
    <row r="1273" spans="44:46" ht="12.75">
      <c r="AR1273" s="27"/>
      <c r="AS1273" s="27"/>
      <c r="AT1273" s="27"/>
    </row>
    <row r="1274" spans="44:46" ht="12.75">
      <c r="AR1274" s="27"/>
      <c r="AS1274" s="27"/>
      <c r="AT1274" s="27"/>
    </row>
    <row r="1275" spans="44:46" ht="12.75">
      <c r="AR1275" s="27"/>
      <c r="AS1275" s="27"/>
      <c r="AT1275" s="27"/>
    </row>
    <row r="1276" spans="44:46" ht="12.75">
      <c r="AR1276" s="27"/>
      <c r="AS1276" s="27"/>
      <c r="AT1276" s="27"/>
    </row>
    <row r="1277" spans="44:46" ht="12.75">
      <c r="AR1277" s="27"/>
      <c r="AS1277" s="27"/>
      <c r="AT1277" s="27"/>
    </row>
    <row r="1278" spans="44:46" ht="12.75">
      <c r="AR1278" s="27"/>
      <c r="AS1278" s="27"/>
      <c r="AT1278" s="27"/>
    </row>
    <row r="1279" spans="44:46" ht="12.75">
      <c r="AR1279" s="27"/>
      <c r="AS1279" s="27"/>
      <c r="AT1279" s="27"/>
    </row>
    <row r="1280" spans="44:46" ht="12.75">
      <c r="AR1280" s="27"/>
      <c r="AS1280" s="27"/>
      <c r="AT1280" s="27"/>
    </row>
    <row r="1281" spans="44:46" ht="12.75">
      <c r="AR1281" s="27"/>
      <c r="AS1281" s="27"/>
      <c r="AT1281" s="27"/>
    </row>
    <row r="1282" spans="44:46" ht="12.75">
      <c r="AR1282" s="27"/>
      <c r="AS1282" s="27"/>
      <c r="AT1282" s="27"/>
    </row>
    <row r="1283" spans="44:46" ht="12.75">
      <c r="AR1283" s="27"/>
      <c r="AS1283" s="27"/>
      <c r="AT1283" s="27"/>
    </row>
    <row r="1284" spans="44:46" ht="12.75">
      <c r="AR1284" s="27"/>
      <c r="AS1284" s="27"/>
      <c r="AT1284" s="27"/>
    </row>
    <row r="1285" spans="44:46" ht="12.75">
      <c r="AR1285" s="27"/>
      <c r="AS1285" s="27"/>
      <c r="AT1285" s="27"/>
    </row>
    <row r="1286" spans="44:46" ht="12.75">
      <c r="AR1286" s="27"/>
      <c r="AS1286" s="27"/>
      <c r="AT1286" s="27"/>
    </row>
    <row r="1287" spans="44:46" ht="12.75">
      <c r="AR1287" s="27"/>
      <c r="AS1287" s="27"/>
      <c r="AT1287" s="27"/>
    </row>
    <row r="1288" spans="44:46" ht="12.75">
      <c r="AR1288" s="27"/>
      <c r="AS1288" s="27"/>
      <c r="AT1288" s="27"/>
    </row>
    <row r="1289" spans="44:46" ht="12.75">
      <c r="AR1289" s="27"/>
      <c r="AS1289" s="27"/>
      <c r="AT1289" s="27"/>
    </row>
    <row r="1290" spans="44:46" ht="12.75">
      <c r="AR1290" s="27"/>
      <c r="AS1290" s="27"/>
      <c r="AT1290" s="27"/>
    </row>
    <row r="1291" spans="44:46" ht="12.75">
      <c r="AR1291" s="27"/>
      <c r="AS1291" s="27"/>
      <c r="AT1291" s="27"/>
    </row>
    <row r="1292" spans="44:46" ht="12.75">
      <c r="AR1292" s="27"/>
      <c r="AS1292" s="27"/>
      <c r="AT1292" s="27"/>
    </row>
    <row r="1293" spans="44:46" ht="12.75">
      <c r="AR1293" s="27"/>
      <c r="AS1293" s="27"/>
      <c r="AT1293" s="27"/>
    </row>
    <row r="1294" spans="44:46" ht="12.75">
      <c r="AR1294" s="27"/>
      <c r="AS1294" s="27"/>
      <c r="AT1294" s="27"/>
    </row>
    <row r="1295" spans="44:46" ht="12.75">
      <c r="AR1295" s="27"/>
      <c r="AS1295" s="27"/>
      <c r="AT1295" s="27"/>
    </row>
    <row r="1296" spans="44:46" ht="12.75">
      <c r="AR1296" s="27"/>
      <c r="AS1296" s="27"/>
      <c r="AT1296" s="27"/>
    </row>
    <row r="1297" spans="44:46" ht="12.75">
      <c r="AR1297" s="27"/>
      <c r="AS1297" s="27"/>
      <c r="AT1297" s="27"/>
    </row>
    <row r="1298" spans="44:46" ht="12.75">
      <c r="AR1298" s="27"/>
      <c r="AS1298" s="27"/>
      <c r="AT1298" s="27"/>
    </row>
    <row r="1299" spans="44:46" ht="12.75">
      <c r="AR1299" s="27"/>
      <c r="AS1299" s="27"/>
      <c r="AT1299" s="27"/>
    </row>
    <row r="1300" spans="44:46" ht="12.75">
      <c r="AR1300" s="27"/>
      <c r="AS1300" s="27"/>
      <c r="AT1300" s="27"/>
    </row>
    <row r="1301" spans="44:46" ht="12.75">
      <c r="AR1301" s="27"/>
      <c r="AS1301" s="27"/>
      <c r="AT1301" s="27"/>
    </row>
    <row r="1302" spans="44:46" ht="12.75">
      <c r="AR1302" s="27"/>
      <c r="AS1302" s="27"/>
      <c r="AT1302" s="27"/>
    </row>
    <row r="1303" spans="44:46" ht="12.75">
      <c r="AR1303" s="27"/>
      <c r="AS1303" s="27"/>
      <c r="AT1303" s="27"/>
    </row>
    <row r="1304" spans="44:46" ht="12.75">
      <c r="AR1304" s="27"/>
      <c r="AS1304" s="27"/>
      <c r="AT1304" s="27"/>
    </row>
    <row r="1305" spans="44:46" ht="12.75">
      <c r="AR1305" s="27"/>
      <c r="AS1305" s="27"/>
      <c r="AT1305" s="27"/>
    </row>
    <row r="1306" spans="44:46" ht="12.75">
      <c r="AR1306" s="27"/>
      <c r="AS1306" s="27"/>
      <c r="AT1306" s="27"/>
    </row>
    <row r="1307" spans="44:46" ht="12.75">
      <c r="AR1307" s="27"/>
      <c r="AS1307" s="27"/>
      <c r="AT1307" s="27"/>
    </row>
    <row r="1308" spans="44:46" ht="12.75">
      <c r="AR1308" s="27"/>
      <c r="AS1308" s="27"/>
      <c r="AT1308" s="27"/>
    </row>
    <row r="1309" spans="44:46" ht="12.75">
      <c r="AR1309" s="27"/>
      <c r="AS1309" s="27"/>
      <c r="AT1309" s="27"/>
    </row>
    <row r="1310" spans="44:46" ht="12.75">
      <c r="AR1310" s="27"/>
      <c r="AS1310" s="27"/>
      <c r="AT1310" s="27"/>
    </row>
    <row r="1311" spans="44:46" ht="12.75">
      <c r="AR1311" s="27"/>
      <c r="AS1311" s="27"/>
      <c r="AT1311" s="27"/>
    </row>
    <row r="1312" spans="44:46" ht="12.75">
      <c r="AR1312" s="27"/>
      <c r="AS1312" s="27"/>
      <c r="AT1312" s="27"/>
    </row>
    <row r="1313" spans="44:46" ht="12.75">
      <c r="AR1313" s="27"/>
      <c r="AS1313" s="27"/>
      <c r="AT1313" s="27"/>
    </row>
    <row r="1314" spans="44:46" ht="12.75">
      <c r="AR1314" s="27"/>
      <c r="AS1314" s="27"/>
      <c r="AT1314" s="27"/>
    </row>
    <row r="1315" spans="44:46" ht="12.75">
      <c r="AR1315" s="27"/>
      <c r="AS1315" s="27"/>
      <c r="AT1315" s="27"/>
    </row>
    <row r="1316" spans="44:46" ht="12.75">
      <c r="AR1316" s="27"/>
      <c r="AS1316" s="27"/>
      <c r="AT1316" s="27"/>
    </row>
    <row r="1317" spans="44:46" ht="12.75">
      <c r="AR1317" s="27"/>
      <c r="AS1317" s="27"/>
      <c r="AT1317" s="27"/>
    </row>
    <row r="1318" spans="44:46" ht="12.75">
      <c r="AR1318" s="27"/>
      <c r="AS1318" s="27"/>
      <c r="AT1318" s="27"/>
    </row>
    <row r="1319" spans="44:46" ht="12.75">
      <c r="AR1319" s="27"/>
      <c r="AS1319" s="27"/>
      <c r="AT1319" s="27"/>
    </row>
    <row r="1320" spans="44:46" ht="12.75">
      <c r="AR1320" s="27"/>
      <c r="AS1320" s="27"/>
      <c r="AT1320" s="27"/>
    </row>
    <row r="1321" spans="44:46" ht="12.75">
      <c r="AR1321" s="27"/>
      <c r="AS1321" s="27"/>
      <c r="AT1321" s="27"/>
    </row>
    <row r="1322" spans="44:46" ht="12.75">
      <c r="AR1322" s="27"/>
      <c r="AS1322" s="27"/>
      <c r="AT1322" s="27"/>
    </row>
    <row r="1323" spans="44:46" ht="12.75">
      <c r="AR1323" s="27"/>
      <c r="AS1323" s="27"/>
      <c r="AT1323" s="27"/>
    </row>
    <row r="1324" spans="44:46" ht="12.75">
      <c r="AR1324" s="27"/>
      <c r="AS1324" s="27"/>
      <c r="AT1324" s="27"/>
    </row>
    <row r="1325" spans="44:46" ht="12.75">
      <c r="AR1325" s="27"/>
      <c r="AS1325" s="27"/>
      <c r="AT1325" s="27"/>
    </row>
    <row r="1326" spans="44:46" ht="12.75">
      <c r="AR1326" s="27"/>
      <c r="AS1326" s="27"/>
      <c r="AT1326" s="27"/>
    </row>
    <row r="1327" spans="44:46" ht="12.75">
      <c r="AR1327" s="27"/>
      <c r="AS1327" s="27"/>
      <c r="AT1327" s="27"/>
    </row>
    <row r="1328" spans="44:46" ht="12.75">
      <c r="AR1328" s="27"/>
      <c r="AS1328" s="27"/>
      <c r="AT1328" s="27"/>
    </row>
    <row r="1329" spans="44:46" ht="12.75">
      <c r="AR1329" s="27"/>
      <c r="AS1329" s="27"/>
      <c r="AT1329" s="27"/>
    </row>
    <row r="1330" spans="44:46" ht="12.75">
      <c r="AR1330" s="27"/>
      <c r="AS1330" s="27"/>
      <c r="AT1330" s="27"/>
    </row>
    <row r="1331" spans="44:46" ht="12.75">
      <c r="AR1331" s="27"/>
      <c r="AS1331" s="27"/>
      <c r="AT1331" s="27"/>
    </row>
    <row r="1332" spans="44:46" ht="12.75">
      <c r="AR1332" s="27"/>
      <c r="AS1332" s="27"/>
      <c r="AT1332" s="27"/>
    </row>
    <row r="1333" spans="44:46" ht="12.75">
      <c r="AR1333" s="27"/>
      <c r="AS1333" s="27"/>
      <c r="AT1333" s="27"/>
    </row>
    <row r="1334" spans="44:46" ht="12.75">
      <c r="AR1334" s="27"/>
      <c r="AS1334" s="27"/>
      <c r="AT1334" s="27"/>
    </row>
    <row r="1335" spans="44:46" ht="12.75">
      <c r="AR1335" s="27"/>
      <c r="AS1335" s="27"/>
      <c r="AT1335" s="27"/>
    </row>
    <row r="1336" spans="44:46" ht="12.75">
      <c r="AR1336" s="27"/>
      <c r="AS1336" s="27"/>
      <c r="AT1336" s="27"/>
    </row>
    <row r="1337" spans="44:46" ht="12.75">
      <c r="AR1337" s="27"/>
      <c r="AS1337" s="27"/>
      <c r="AT1337" s="27"/>
    </row>
    <row r="1338" spans="44:46" ht="12.75">
      <c r="AR1338" s="27"/>
      <c r="AS1338" s="27"/>
      <c r="AT1338" s="27"/>
    </row>
    <row r="1339" spans="44:46" ht="12.75">
      <c r="AR1339" s="27"/>
      <c r="AS1339" s="27"/>
      <c r="AT1339" s="27"/>
    </row>
    <row r="1340" spans="44:46" ht="12.75">
      <c r="AR1340" s="27"/>
      <c r="AS1340" s="27"/>
      <c r="AT1340" s="27"/>
    </row>
    <row r="1341" spans="44:46" ht="12.75">
      <c r="AR1341" s="27"/>
      <c r="AS1341" s="27"/>
      <c r="AT1341" s="27"/>
    </row>
    <row r="1342" spans="44:46" ht="12.75">
      <c r="AR1342" s="27"/>
      <c r="AS1342" s="27"/>
      <c r="AT1342" s="27"/>
    </row>
    <row r="1343" spans="44:46" ht="12.75">
      <c r="AR1343" s="27"/>
      <c r="AS1343" s="27"/>
      <c r="AT1343" s="27"/>
    </row>
    <row r="1344" spans="44:46" ht="12.75">
      <c r="AR1344" s="27"/>
      <c r="AS1344" s="27"/>
      <c r="AT1344" s="27"/>
    </row>
    <row r="1345" spans="44:46" ht="12.75">
      <c r="AR1345" s="27"/>
      <c r="AS1345" s="27"/>
      <c r="AT1345" s="27"/>
    </row>
    <row r="1346" spans="44:46" ht="12.75">
      <c r="AR1346" s="27"/>
      <c r="AS1346" s="27"/>
      <c r="AT1346" s="27"/>
    </row>
    <row r="1347" spans="44:46" ht="12.75">
      <c r="AR1347" s="27"/>
      <c r="AS1347" s="27"/>
      <c r="AT1347" s="27"/>
    </row>
    <row r="1348" spans="44:46" ht="12.75">
      <c r="AR1348" s="27"/>
      <c r="AS1348" s="27"/>
      <c r="AT1348" s="27"/>
    </row>
    <row r="1349" spans="44:46" ht="12.75">
      <c r="AR1349" s="27"/>
      <c r="AS1349" s="27"/>
      <c r="AT1349" s="27"/>
    </row>
    <row r="1350" spans="44:46" ht="12.75">
      <c r="AR1350" s="27"/>
      <c r="AS1350" s="27"/>
      <c r="AT1350" s="27"/>
    </row>
    <row r="1351" spans="44:46" ht="12.75">
      <c r="AR1351" s="27"/>
      <c r="AS1351" s="27"/>
      <c r="AT1351" s="27"/>
    </row>
    <row r="1352" spans="44:46" ht="12.75">
      <c r="AR1352" s="27"/>
      <c r="AS1352" s="27"/>
      <c r="AT1352" s="27"/>
    </row>
    <row r="1353" spans="44:46" ht="12.75">
      <c r="AR1353" s="27"/>
      <c r="AS1353" s="27"/>
      <c r="AT1353" s="27"/>
    </row>
    <row r="1354" spans="44:46" ht="12.75">
      <c r="AR1354" s="27"/>
      <c r="AS1354" s="27"/>
      <c r="AT1354" s="27"/>
    </row>
    <row r="1355" spans="44:46" ht="12.75">
      <c r="AR1355" s="27"/>
      <c r="AS1355" s="27"/>
      <c r="AT1355" s="27"/>
    </row>
    <row r="1356" spans="44:46" ht="12.75">
      <c r="AR1356" s="27"/>
      <c r="AS1356" s="27"/>
      <c r="AT1356" s="27"/>
    </row>
    <row r="1357" spans="44:46" ht="12.75">
      <c r="AR1357" s="27"/>
      <c r="AS1357" s="27"/>
      <c r="AT1357" s="27"/>
    </row>
    <row r="1358" spans="44:46" ht="12.75">
      <c r="AR1358" s="27"/>
      <c r="AS1358" s="27"/>
      <c r="AT1358" s="27"/>
    </row>
    <row r="1359" spans="44:46" ht="12.75">
      <c r="AR1359" s="27"/>
      <c r="AS1359" s="27"/>
      <c r="AT1359" s="27"/>
    </row>
    <row r="1360" spans="44:46" ht="12.75">
      <c r="AR1360" s="27"/>
      <c r="AS1360" s="27"/>
      <c r="AT1360" s="27"/>
    </row>
    <row r="1361" spans="44:46" ht="12.75">
      <c r="AR1361" s="27"/>
      <c r="AS1361" s="27"/>
      <c r="AT1361" s="27"/>
    </row>
    <row r="1362" spans="44:46" ht="12.75">
      <c r="AR1362" s="27"/>
      <c r="AS1362" s="27"/>
      <c r="AT1362" s="27"/>
    </row>
    <row r="1363" spans="44:46" ht="12.75">
      <c r="AR1363" s="27"/>
      <c r="AS1363" s="27"/>
      <c r="AT1363" s="27"/>
    </row>
    <row r="1364" spans="44:46" ht="12.75">
      <c r="AR1364" s="27"/>
      <c r="AS1364" s="27"/>
      <c r="AT1364" s="27"/>
    </row>
    <row r="1365" spans="44:46" ht="12.75">
      <c r="AR1365" s="27"/>
      <c r="AS1365" s="27"/>
      <c r="AT1365" s="27"/>
    </row>
    <row r="1366" spans="44:46" ht="12.75">
      <c r="AR1366" s="27"/>
      <c r="AS1366" s="27"/>
      <c r="AT1366" s="27"/>
    </row>
    <row r="1367" spans="44:46" ht="12.75">
      <c r="AR1367" s="27"/>
      <c r="AS1367" s="27"/>
      <c r="AT1367" s="27"/>
    </row>
    <row r="1368" spans="44:46" ht="12.75">
      <c r="AR1368" s="27"/>
      <c r="AS1368" s="27"/>
      <c r="AT1368" s="27"/>
    </row>
    <row r="1369" spans="44:46" ht="12.75">
      <c r="AR1369" s="27"/>
      <c r="AS1369" s="27"/>
      <c r="AT1369" s="27"/>
    </row>
    <row r="1370" spans="44:46" ht="12.75">
      <c r="AR1370" s="27"/>
      <c r="AS1370" s="27"/>
      <c r="AT1370" s="27"/>
    </row>
    <row r="1371" spans="44:46" ht="12.75">
      <c r="AR1371" s="27"/>
      <c r="AS1371" s="27"/>
      <c r="AT1371" s="27"/>
    </row>
    <row r="1372" spans="44:46" ht="12.75">
      <c r="AR1372" s="27"/>
      <c r="AS1372" s="27"/>
      <c r="AT1372" s="27"/>
    </row>
    <row r="1373" spans="44:46" ht="12.75">
      <c r="AR1373" s="27"/>
      <c r="AS1373" s="27"/>
      <c r="AT1373" s="27"/>
    </row>
    <row r="1374" spans="44:46" ht="12.75">
      <c r="AR1374" s="27"/>
      <c r="AS1374" s="27"/>
      <c r="AT1374" s="27"/>
    </row>
    <row r="1375" spans="44:46" ht="12.75">
      <c r="AR1375" s="27"/>
      <c r="AS1375" s="27"/>
      <c r="AT1375" s="27"/>
    </row>
    <row r="1376" spans="44:46" ht="12.75">
      <c r="AR1376" s="27"/>
      <c r="AS1376" s="27"/>
      <c r="AT1376" s="27"/>
    </row>
    <row r="1377" spans="44:46" ht="12.75">
      <c r="AR1377" s="27"/>
      <c r="AS1377" s="27"/>
      <c r="AT1377" s="27"/>
    </row>
    <row r="1378" spans="44:46" ht="12.75">
      <c r="AR1378" s="27"/>
      <c r="AS1378" s="27"/>
      <c r="AT1378" s="27"/>
    </row>
    <row r="1379" spans="44:46" ht="12.75">
      <c r="AR1379" s="27"/>
      <c r="AS1379" s="27"/>
      <c r="AT1379" s="27"/>
    </row>
    <row r="1380" spans="44:46" ht="12.75">
      <c r="AR1380" s="27"/>
      <c r="AS1380" s="27"/>
      <c r="AT1380" s="27"/>
    </row>
    <row r="1381" spans="44:46" ht="12.75">
      <c r="AR1381" s="27"/>
      <c r="AS1381" s="27"/>
      <c r="AT1381" s="27"/>
    </row>
    <row r="1382" spans="44:46" ht="12.75">
      <c r="AR1382" s="27"/>
      <c r="AS1382" s="27"/>
      <c r="AT1382" s="27"/>
    </row>
    <row r="1383" spans="44:46" ht="12.75">
      <c r="AR1383" s="27"/>
      <c r="AS1383" s="27"/>
      <c r="AT1383" s="27"/>
    </row>
    <row r="1384" spans="44:46" ht="12.75">
      <c r="AR1384" s="27"/>
      <c r="AS1384" s="27"/>
      <c r="AT1384" s="27"/>
    </row>
    <row r="1385" spans="44:46" ht="12.75">
      <c r="AR1385" s="27"/>
      <c r="AS1385" s="27"/>
      <c r="AT1385" s="27"/>
    </row>
    <row r="1386" spans="44:46" ht="12.75">
      <c r="AR1386" s="27"/>
      <c r="AS1386" s="27"/>
      <c r="AT1386" s="27"/>
    </row>
    <row r="1387" spans="44:46" ht="12.75">
      <c r="AR1387" s="27"/>
      <c r="AS1387" s="27"/>
      <c r="AT1387" s="27"/>
    </row>
    <row r="1388" spans="44:46" ht="12.75">
      <c r="AR1388" s="27"/>
      <c r="AS1388" s="27"/>
      <c r="AT1388" s="27"/>
    </row>
    <row r="1389" spans="44:46" ht="12.75">
      <c r="AR1389" s="27"/>
      <c r="AS1389" s="27"/>
      <c r="AT1389" s="27"/>
    </row>
    <row r="1390" spans="44:46" ht="12.75">
      <c r="AR1390" s="27"/>
      <c r="AS1390" s="27"/>
      <c r="AT1390" s="27"/>
    </row>
    <row r="1391" spans="44:46" ht="12.75">
      <c r="AR1391" s="27"/>
      <c r="AS1391" s="27"/>
      <c r="AT1391" s="27"/>
    </row>
    <row r="1392" spans="44:46" ht="12.75">
      <c r="AR1392" s="27"/>
      <c r="AS1392" s="27"/>
      <c r="AT1392" s="27"/>
    </row>
    <row r="1393" spans="44:46" ht="12.75">
      <c r="AR1393" s="27"/>
      <c r="AS1393" s="27"/>
      <c r="AT1393" s="27"/>
    </row>
    <row r="1394" spans="44:46" ht="12.75">
      <c r="AR1394" s="27"/>
      <c r="AS1394" s="27"/>
      <c r="AT1394" s="27"/>
    </row>
    <row r="1395" spans="44:46" ht="12.75">
      <c r="AR1395" s="27"/>
      <c r="AS1395" s="27"/>
      <c r="AT1395" s="27"/>
    </row>
    <row r="1396" spans="44:46" ht="12.75">
      <c r="AR1396" s="27"/>
      <c r="AS1396" s="27"/>
      <c r="AT1396" s="27"/>
    </row>
    <row r="1397" spans="44:46" ht="12.75">
      <c r="AR1397" s="27"/>
      <c r="AS1397" s="27"/>
      <c r="AT1397" s="27"/>
    </row>
    <row r="1398" spans="44:46" ht="12.75">
      <c r="AR1398" s="27"/>
      <c r="AS1398" s="27"/>
      <c r="AT1398" s="27"/>
    </row>
    <row r="1399" spans="44:46" ht="12.75">
      <c r="AR1399" s="27"/>
      <c r="AS1399" s="27"/>
      <c r="AT1399" s="27"/>
    </row>
    <row r="1400" spans="44:46" ht="12.75">
      <c r="AR1400" s="27"/>
      <c r="AS1400" s="27"/>
      <c r="AT1400" s="27"/>
    </row>
    <row r="1401" spans="44:46" ht="12.75">
      <c r="AR1401" s="27"/>
      <c r="AS1401" s="27"/>
      <c r="AT1401" s="27"/>
    </row>
    <row r="1402" spans="44:46" ht="12.75">
      <c r="AR1402" s="27"/>
      <c r="AS1402" s="27"/>
      <c r="AT1402" s="27"/>
    </row>
    <row r="1403" spans="44:46" ht="12.75">
      <c r="AR1403" s="27"/>
      <c r="AS1403" s="27"/>
      <c r="AT1403" s="27"/>
    </row>
    <row r="1404" spans="44:46" ht="12.75">
      <c r="AR1404" s="27"/>
      <c r="AS1404" s="27"/>
      <c r="AT1404" s="27"/>
    </row>
    <row r="1405" spans="44:46" ht="12.75">
      <c r="AR1405" s="27"/>
      <c r="AS1405" s="27"/>
      <c r="AT1405" s="27"/>
    </row>
    <row r="1406" spans="44:46" ht="12.75">
      <c r="AR1406" s="27"/>
      <c r="AS1406" s="27"/>
      <c r="AT1406" s="27"/>
    </row>
    <row r="1407" spans="44:46" ht="12.75">
      <c r="AR1407" s="27"/>
      <c r="AS1407" s="27"/>
      <c r="AT1407" s="27"/>
    </row>
    <row r="1408" spans="44:46" ht="12.75">
      <c r="AR1408" s="27"/>
      <c r="AS1408" s="27"/>
      <c r="AT1408" s="27"/>
    </row>
    <row r="1409" spans="44:46" ht="12.75">
      <c r="AR1409" s="27"/>
      <c r="AS1409" s="27"/>
      <c r="AT1409" s="27"/>
    </row>
    <row r="1410" spans="44:46" ht="12.75">
      <c r="AR1410" s="27"/>
      <c r="AS1410" s="27"/>
      <c r="AT1410" s="27"/>
    </row>
    <row r="1411" spans="44:46" ht="12.75">
      <c r="AR1411" s="27"/>
      <c r="AS1411" s="27"/>
      <c r="AT1411" s="27"/>
    </row>
    <row r="1412" spans="44:46" ht="12.75">
      <c r="AR1412" s="27"/>
      <c r="AS1412" s="27"/>
      <c r="AT1412" s="27"/>
    </row>
    <row r="1413" spans="44:46" ht="12.75">
      <c r="AR1413" s="27"/>
      <c r="AS1413" s="27"/>
      <c r="AT1413" s="27"/>
    </row>
    <row r="1414" spans="44:46" ht="12.75">
      <c r="AR1414" s="27"/>
      <c r="AS1414" s="27"/>
      <c r="AT1414" s="27"/>
    </row>
    <row r="1415" spans="44:46" ht="12.75">
      <c r="AR1415" s="27"/>
      <c r="AS1415" s="27"/>
      <c r="AT1415" s="27"/>
    </row>
    <row r="1416" spans="44:46" ht="12.75">
      <c r="AR1416" s="27"/>
      <c r="AS1416" s="27"/>
      <c r="AT1416" s="27"/>
    </row>
    <row r="1417" spans="44:46" ht="12.75">
      <c r="AR1417" s="27"/>
      <c r="AS1417" s="27"/>
      <c r="AT1417" s="27"/>
    </row>
    <row r="1418" spans="44:46" ht="12.75">
      <c r="AR1418" s="27"/>
      <c r="AS1418" s="27"/>
      <c r="AT1418" s="27"/>
    </row>
    <row r="1419" spans="44:46" ht="12.75">
      <c r="AR1419" s="27"/>
      <c r="AS1419" s="27"/>
      <c r="AT1419" s="27"/>
    </row>
    <row r="1420" spans="44:46" ht="12.75">
      <c r="AR1420" s="27"/>
      <c r="AS1420" s="27"/>
      <c r="AT1420" s="27"/>
    </row>
    <row r="1421" spans="44:46" ht="12.75">
      <c r="AR1421" s="27"/>
      <c r="AS1421" s="27"/>
      <c r="AT1421" s="27"/>
    </row>
    <row r="1422" spans="44:46" ht="12.75">
      <c r="AR1422" s="27"/>
      <c r="AS1422" s="27"/>
      <c r="AT1422" s="27"/>
    </row>
    <row r="1423" spans="44:46" ht="12.75">
      <c r="AR1423" s="27"/>
      <c r="AS1423" s="27"/>
      <c r="AT1423" s="27"/>
    </row>
    <row r="1424" spans="44:46" ht="12.75">
      <c r="AR1424" s="27"/>
      <c r="AS1424" s="27"/>
      <c r="AT1424" s="27"/>
    </row>
    <row r="1425" spans="44:46" ht="12.75">
      <c r="AR1425" s="27"/>
      <c r="AS1425" s="27"/>
      <c r="AT1425" s="27"/>
    </row>
    <row r="1426" spans="44:46" ht="12.75">
      <c r="AR1426" s="27"/>
      <c r="AS1426" s="27"/>
      <c r="AT1426" s="27"/>
    </row>
    <row r="1427" spans="44:46" ht="12.75">
      <c r="AR1427" s="27"/>
      <c r="AS1427" s="27"/>
      <c r="AT1427" s="27"/>
    </row>
    <row r="1428" spans="44:46" ht="12.75">
      <c r="AR1428" s="27"/>
      <c r="AS1428" s="27"/>
      <c r="AT1428" s="27"/>
    </row>
    <row r="1429" spans="44:46" ht="12.75">
      <c r="AR1429" s="27"/>
      <c r="AS1429" s="27"/>
      <c r="AT1429" s="27"/>
    </row>
    <row r="1430" spans="44:46" ht="12.75">
      <c r="AR1430" s="27"/>
      <c r="AS1430" s="27"/>
      <c r="AT1430" s="27"/>
    </row>
    <row r="1431" spans="44:46" ht="12.75">
      <c r="AR1431" s="27"/>
      <c r="AS1431" s="27"/>
      <c r="AT1431" s="27"/>
    </row>
    <row r="1432" spans="44:46" ht="12.75">
      <c r="AR1432" s="27"/>
      <c r="AS1432" s="27"/>
      <c r="AT1432" s="27"/>
    </row>
    <row r="1433" spans="44:46" ht="12.75">
      <c r="AR1433" s="27"/>
      <c r="AS1433" s="27"/>
      <c r="AT1433" s="27"/>
    </row>
    <row r="1434" spans="44:46" ht="12.75">
      <c r="AR1434" s="27"/>
      <c r="AS1434" s="27"/>
      <c r="AT1434" s="27"/>
    </row>
    <row r="1435" spans="44:46" ht="12.75">
      <c r="AR1435" s="27"/>
      <c r="AS1435" s="27"/>
      <c r="AT1435" s="27"/>
    </row>
    <row r="1436" spans="44:46" ht="12.75">
      <c r="AR1436" s="27"/>
      <c r="AS1436" s="27"/>
      <c r="AT1436" s="27"/>
    </row>
    <row r="1437" spans="44:46" ht="12.75">
      <c r="AR1437" s="27"/>
      <c r="AS1437" s="27"/>
      <c r="AT1437" s="27"/>
    </row>
    <row r="1438" spans="44:46" ht="12.75">
      <c r="AR1438" s="27"/>
      <c r="AS1438" s="27"/>
      <c r="AT1438" s="27"/>
    </row>
    <row r="1439" spans="44:46" ht="12.75">
      <c r="AR1439" s="27"/>
      <c r="AS1439" s="27"/>
      <c r="AT1439" s="27"/>
    </row>
    <row r="1440" spans="44:46" ht="12.75">
      <c r="AR1440" s="27"/>
      <c r="AS1440" s="27"/>
      <c r="AT1440" s="27"/>
    </row>
    <row r="1441" spans="44:46" ht="12.75">
      <c r="AR1441" s="27"/>
      <c r="AS1441" s="27"/>
      <c r="AT1441" s="27"/>
    </row>
    <row r="1442" spans="44:46" ht="12.75">
      <c r="AR1442" s="27"/>
      <c r="AS1442" s="27"/>
      <c r="AT1442" s="27"/>
    </row>
    <row r="1443" spans="44:46" ht="12.75">
      <c r="AR1443" s="27"/>
      <c r="AS1443" s="27"/>
      <c r="AT1443" s="27"/>
    </row>
    <row r="1444" spans="44:46" ht="12.75">
      <c r="AR1444" s="27"/>
      <c r="AS1444" s="27"/>
      <c r="AT1444" s="27"/>
    </row>
    <row r="1445" spans="44:46" ht="12.75">
      <c r="AR1445" s="27"/>
      <c r="AS1445" s="27"/>
      <c r="AT1445" s="27"/>
    </row>
    <row r="1446" spans="44:46" ht="12.75">
      <c r="AR1446" s="27"/>
      <c r="AS1446" s="27"/>
      <c r="AT1446" s="27"/>
    </row>
    <row r="1447" spans="44:46" ht="12.75">
      <c r="AR1447" s="27"/>
      <c r="AS1447" s="27"/>
      <c r="AT1447" s="27"/>
    </row>
    <row r="1448" spans="44:46" ht="12.75">
      <c r="AR1448" s="27"/>
      <c r="AS1448" s="27"/>
      <c r="AT1448" s="27"/>
    </row>
    <row r="1449" spans="44:46" ht="12.75">
      <c r="AR1449" s="27"/>
      <c r="AS1449" s="27"/>
      <c r="AT1449" s="27"/>
    </row>
    <row r="1450" spans="44:46" ht="12.75">
      <c r="AR1450" s="27"/>
      <c r="AS1450" s="27"/>
      <c r="AT1450" s="27"/>
    </row>
    <row r="1451" spans="44:46" ht="12.75">
      <c r="AR1451" s="27"/>
      <c r="AS1451" s="27"/>
      <c r="AT1451" s="27"/>
    </row>
    <row r="1452" spans="44:46" ht="12.75">
      <c r="AR1452" s="27"/>
      <c r="AS1452" s="27"/>
      <c r="AT1452" s="27"/>
    </row>
    <row r="1453" spans="44:46" ht="12.75">
      <c r="AR1453" s="27"/>
      <c r="AS1453" s="27"/>
      <c r="AT1453" s="27"/>
    </row>
    <row r="1454" spans="44:46" ht="12.75">
      <c r="AR1454" s="27"/>
      <c r="AS1454" s="27"/>
      <c r="AT1454" s="27"/>
    </row>
    <row r="1455" spans="44:46" ht="12.75">
      <c r="AR1455" s="27"/>
      <c r="AS1455" s="27"/>
      <c r="AT1455" s="27"/>
    </row>
    <row r="1456" spans="44:46" ht="12.75">
      <c r="AR1456" s="27"/>
      <c r="AS1456" s="27"/>
      <c r="AT1456" s="27"/>
    </row>
    <row r="1457" spans="44:46" ht="12.75">
      <c r="AR1457" s="27"/>
      <c r="AS1457" s="27"/>
      <c r="AT1457" s="27"/>
    </row>
    <row r="1458" spans="44:46" ht="12.75">
      <c r="AR1458" s="27"/>
      <c r="AS1458" s="27"/>
      <c r="AT1458" s="27"/>
    </row>
    <row r="1459" spans="44:46" ht="12.75">
      <c r="AR1459" s="27"/>
      <c r="AS1459" s="27"/>
      <c r="AT1459" s="27"/>
    </row>
    <row r="1460" spans="44:46" ht="12.75">
      <c r="AR1460" s="27"/>
      <c r="AS1460" s="27"/>
      <c r="AT1460" s="27"/>
    </row>
    <row r="1461" spans="44:46" ht="12.75">
      <c r="AR1461" s="27"/>
      <c r="AS1461" s="27"/>
      <c r="AT1461" s="27"/>
    </row>
    <row r="1462" spans="44:46" ht="12.75">
      <c r="AR1462" s="27"/>
      <c r="AS1462" s="27"/>
      <c r="AT1462" s="27"/>
    </row>
    <row r="1463" spans="44:46" ht="12.75">
      <c r="AR1463" s="27"/>
      <c r="AS1463" s="27"/>
      <c r="AT1463" s="27"/>
    </row>
    <row r="1464" spans="44:46" ht="12.75">
      <c r="AR1464" s="27"/>
      <c r="AS1464" s="27"/>
      <c r="AT1464" s="27"/>
    </row>
    <row r="1465" spans="44:46" ht="12.75">
      <c r="AR1465" s="27"/>
      <c r="AS1465" s="27"/>
      <c r="AT1465" s="27"/>
    </row>
    <row r="1466" spans="44:46" ht="12.75">
      <c r="AR1466" s="27"/>
      <c r="AS1466" s="27"/>
      <c r="AT1466" s="27"/>
    </row>
    <row r="1467" spans="44:46" ht="12.75">
      <c r="AR1467" s="27"/>
      <c r="AS1467" s="27"/>
      <c r="AT1467" s="27"/>
    </row>
    <row r="1468" spans="44:46" ht="12.75">
      <c r="AR1468" s="27"/>
      <c r="AS1468" s="27"/>
      <c r="AT1468" s="27"/>
    </row>
    <row r="1469" spans="44:46" ht="12.75">
      <c r="AR1469" s="27"/>
      <c r="AS1469" s="27"/>
      <c r="AT1469" s="27"/>
    </row>
    <row r="1470" spans="44:46" ht="12.75">
      <c r="AR1470" s="27"/>
      <c r="AS1470" s="27"/>
      <c r="AT1470" s="27"/>
    </row>
    <row r="1471" spans="44:46" ht="12.75">
      <c r="AR1471" s="27"/>
      <c r="AS1471" s="27"/>
      <c r="AT1471" s="27"/>
    </row>
    <row r="1472" spans="44:46" ht="12.75">
      <c r="AR1472" s="27"/>
      <c r="AS1472" s="27"/>
      <c r="AT1472" s="27"/>
    </row>
    <row r="1473" spans="44:46" ht="12.75">
      <c r="AR1473" s="27"/>
      <c r="AS1473" s="27"/>
      <c r="AT1473" s="27"/>
    </row>
    <row r="1474" spans="44:46" ht="12.75">
      <c r="AR1474" s="27"/>
      <c r="AS1474" s="27"/>
      <c r="AT1474" s="27"/>
    </row>
    <row r="1475" spans="44:46" ht="12.75">
      <c r="AR1475" s="27"/>
      <c r="AS1475" s="27"/>
      <c r="AT1475" s="27"/>
    </row>
    <row r="1476" spans="44:46" ht="12.75">
      <c r="AR1476" s="27"/>
      <c r="AS1476" s="27"/>
      <c r="AT1476" s="27"/>
    </row>
    <row r="1477" spans="44:46" ht="12.75">
      <c r="AR1477" s="27"/>
      <c r="AS1477" s="27"/>
      <c r="AT1477" s="27"/>
    </row>
    <row r="1478" spans="44:46" ht="12.75">
      <c r="AR1478" s="27"/>
      <c r="AS1478" s="27"/>
      <c r="AT1478" s="27"/>
    </row>
    <row r="1479" spans="44:46" ht="12.75">
      <c r="AR1479" s="27"/>
      <c r="AS1479" s="27"/>
      <c r="AT1479" s="27"/>
    </row>
    <row r="1480" spans="44:46" ht="12.75">
      <c r="AR1480" s="27"/>
      <c r="AS1480" s="27"/>
      <c r="AT1480" s="27"/>
    </row>
    <row r="1481" spans="44:46" ht="12.75">
      <c r="AR1481" s="27"/>
      <c r="AS1481" s="27"/>
      <c r="AT1481" s="27"/>
    </row>
    <row r="1482" spans="44:46" ht="12.75">
      <c r="AR1482" s="27"/>
      <c r="AS1482" s="27"/>
      <c r="AT1482" s="27"/>
    </row>
    <row r="1483" spans="44:46" ht="12.75">
      <c r="AR1483" s="27"/>
      <c r="AS1483" s="27"/>
      <c r="AT1483" s="27"/>
    </row>
    <row r="1484" spans="44:46" ht="12.75">
      <c r="AR1484" s="27"/>
      <c r="AS1484" s="27"/>
      <c r="AT1484" s="27"/>
    </row>
    <row r="1485" spans="44:46" ht="12.75">
      <c r="AR1485" s="27"/>
      <c r="AS1485" s="27"/>
      <c r="AT1485" s="27"/>
    </row>
    <row r="1486" spans="44:46" ht="12.75">
      <c r="AR1486" s="27"/>
      <c r="AS1486" s="27"/>
      <c r="AT1486" s="27"/>
    </row>
    <row r="1487" spans="44:46" ht="12.75">
      <c r="AR1487" s="27"/>
      <c r="AS1487" s="27"/>
      <c r="AT1487" s="27"/>
    </row>
    <row r="1488" spans="44:46" ht="12.75">
      <c r="AR1488" s="27"/>
      <c r="AS1488" s="27"/>
      <c r="AT1488" s="27"/>
    </row>
    <row r="1489" spans="44:46" ht="12.75">
      <c r="AR1489" s="27"/>
      <c r="AS1489" s="27"/>
      <c r="AT1489" s="27"/>
    </row>
    <row r="1490" spans="44:46" ht="12.75">
      <c r="AR1490" s="27"/>
      <c r="AS1490" s="27"/>
      <c r="AT1490" s="27"/>
    </row>
    <row r="1491" spans="44:46" ht="12.75">
      <c r="AR1491" s="27"/>
      <c r="AS1491" s="27"/>
      <c r="AT1491" s="27"/>
    </row>
    <row r="1492" spans="44:46" ht="12.75">
      <c r="AR1492" s="27"/>
      <c r="AS1492" s="27"/>
      <c r="AT1492" s="27"/>
    </row>
    <row r="1493" spans="44:46" ht="12.75">
      <c r="AR1493" s="27"/>
      <c r="AS1493" s="27"/>
      <c r="AT1493" s="27"/>
    </row>
    <row r="1494" spans="44:46" ht="12.75">
      <c r="AR1494" s="27"/>
      <c r="AS1494" s="27"/>
      <c r="AT1494" s="27"/>
    </row>
    <row r="1495" spans="44:46" ht="12.75">
      <c r="AR1495" s="27"/>
      <c r="AS1495" s="27"/>
      <c r="AT1495" s="27"/>
    </row>
    <row r="1496" spans="44:46" ht="12.75">
      <c r="AR1496" s="27"/>
      <c r="AS1496" s="27"/>
      <c r="AT1496" s="27"/>
    </row>
    <row r="1497" spans="44:46" ht="12.75">
      <c r="AR1497" s="27"/>
      <c r="AS1497" s="27"/>
      <c r="AT1497" s="27"/>
    </row>
    <row r="1498" spans="44:46" ht="12.75">
      <c r="AR1498" s="27"/>
      <c r="AS1498" s="27"/>
      <c r="AT1498" s="27"/>
    </row>
    <row r="1499" spans="44:46" ht="12.75">
      <c r="AR1499" s="27"/>
      <c r="AS1499" s="27"/>
      <c r="AT1499" s="27"/>
    </row>
    <row r="1500" spans="44:46" ht="12.75">
      <c r="AR1500" s="27"/>
      <c r="AS1500" s="27"/>
      <c r="AT1500" s="27"/>
    </row>
    <row r="1501" spans="44:46" ht="12.75">
      <c r="AR1501" s="27"/>
      <c r="AS1501" s="27"/>
      <c r="AT1501" s="27"/>
    </row>
    <row r="1502" spans="44:46" ht="12.75">
      <c r="AR1502" s="27"/>
      <c r="AS1502" s="27"/>
      <c r="AT1502" s="27"/>
    </row>
    <row r="1503" spans="44:46" ht="12.75">
      <c r="AR1503" s="27"/>
      <c r="AS1503" s="27"/>
      <c r="AT1503" s="27"/>
    </row>
    <row r="1504" spans="44:46" ht="12.75">
      <c r="AR1504" s="27"/>
      <c r="AS1504" s="27"/>
      <c r="AT1504" s="27"/>
    </row>
    <row r="1505" spans="44:46" ht="12.75">
      <c r="AR1505" s="27"/>
      <c r="AS1505" s="27"/>
      <c r="AT1505" s="27"/>
    </row>
    <row r="1506" spans="44:46" ht="12.75">
      <c r="AR1506" s="27"/>
      <c r="AS1506" s="27"/>
      <c r="AT1506" s="27"/>
    </row>
    <row r="1507" spans="44:46" ht="12.75">
      <c r="AR1507" s="27"/>
      <c r="AS1507" s="27"/>
      <c r="AT1507" s="27"/>
    </row>
    <row r="1508" spans="44:46" ht="12.75">
      <c r="AR1508" s="27"/>
      <c r="AS1508" s="27"/>
      <c r="AT1508" s="27"/>
    </row>
    <row r="1509" spans="44:46" ht="12.75">
      <c r="AR1509" s="27"/>
      <c r="AS1509" s="27"/>
      <c r="AT1509" s="27"/>
    </row>
    <row r="1510" spans="44:46" ht="12.75">
      <c r="AR1510" s="27"/>
      <c r="AS1510" s="27"/>
      <c r="AT1510" s="27"/>
    </row>
    <row r="1511" spans="44:46" ht="12.75">
      <c r="AR1511" s="27"/>
      <c r="AS1511" s="27"/>
      <c r="AT1511" s="27"/>
    </row>
    <row r="1512" spans="44:46" ht="12.75">
      <c r="AR1512" s="27"/>
      <c r="AS1512" s="27"/>
      <c r="AT1512" s="27"/>
    </row>
    <row r="1513" spans="44:46" ht="12.75">
      <c r="AR1513" s="27"/>
      <c r="AS1513" s="27"/>
      <c r="AT1513" s="27"/>
    </row>
    <row r="1514" spans="44:46" ht="12.75">
      <c r="AR1514" s="27"/>
      <c r="AS1514" s="27"/>
      <c r="AT1514" s="27"/>
    </row>
    <row r="1515" spans="44:46" ht="12.75">
      <c r="AR1515" s="27"/>
      <c r="AS1515" s="27"/>
      <c r="AT1515" s="27"/>
    </row>
    <row r="1516" spans="44:46" ht="12.75">
      <c r="AR1516" s="27"/>
      <c r="AS1516" s="27"/>
      <c r="AT1516" s="27"/>
    </row>
    <row r="1517" spans="44:46" ht="12.75">
      <c r="AR1517" s="27"/>
      <c r="AS1517" s="27"/>
      <c r="AT1517" s="27"/>
    </row>
    <row r="1518" spans="44:46" ht="12.75">
      <c r="AR1518" s="27"/>
      <c r="AS1518" s="27"/>
      <c r="AT1518" s="27"/>
    </row>
    <row r="1519" spans="44:46" ht="12.75">
      <c r="AR1519" s="27"/>
      <c r="AS1519" s="27"/>
      <c r="AT1519" s="27"/>
    </row>
    <row r="1520" spans="44:46" ht="12.75">
      <c r="AR1520" s="27"/>
      <c r="AS1520" s="27"/>
      <c r="AT1520" s="27"/>
    </row>
    <row r="1521" spans="44:46" ht="12.75">
      <c r="AR1521" s="27"/>
      <c r="AS1521" s="27"/>
      <c r="AT1521" s="27"/>
    </row>
    <row r="1522" spans="44:46" ht="12.75">
      <c r="AR1522" s="27"/>
      <c r="AS1522" s="27"/>
      <c r="AT1522" s="27"/>
    </row>
    <row r="1523" spans="44:46" ht="12.75">
      <c r="AR1523" s="27"/>
      <c r="AS1523" s="27"/>
      <c r="AT1523" s="27"/>
    </row>
    <row r="1524" spans="44:46" ht="12.75">
      <c r="AR1524" s="27"/>
      <c r="AS1524" s="27"/>
      <c r="AT1524" s="27"/>
    </row>
    <row r="1525" spans="44:46" ht="12.75">
      <c r="AR1525" s="27"/>
      <c r="AS1525" s="27"/>
      <c r="AT1525" s="27"/>
    </row>
    <row r="1526" spans="44:46" ht="12.75">
      <c r="AR1526" s="27"/>
      <c r="AS1526" s="27"/>
      <c r="AT1526" s="27"/>
    </row>
    <row r="1527" spans="44:46" ht="12.75">
      <c r="AR1527" s="27"/>
      <c r="AS1527" s="27"/>
      <c r="AT1527" s="27"/>
    </row>
    <row r="1528" spans="44:46" ht="12.75">
      <c r="AR1528" s="27"/>
      <c r="AS1528" s="27"/>
      <c r="AT1528" s="27"/>
    </row>
    <row r="1529" spans="44:46" ht="12.75">
      <c r="AR1529" s="27"/>
      <c r="AS1529" s="27"/>
      <c r="AT1529" s="27"/>
    </row>
    <row r="1530" spans="44:46" ht="12.75">
      <c r="AR1530" s="27"/>
      <c r="AS1530" s="27"/>
      <c r="AT1530" s="27"/>
    </row>
    <row r="1531" spans="44:46" ht="12.75">
      <c r="AR1531" s="27"/>
      <c r="AS1531" s="27"/>
      <c r="AT1531" s="27"/>
    </row>
    <row r="1532" spans="44:46" ht="12.75">
      <c r="AR1532" s="27"/>
      <c r="AS1532" s="27"/>
      <c r="AT1532" s="27"/>
    </row>
    <row r="1533" spans="44:46" ht="12.75">
      <c r="AR1533" s="27"/>
      <c r="AS1533" s="27"/>
      <c r="AT1533" s="27"/>
    </row>
    <row r="1534" spans="44:46" ht="12.75">
      <c r="AR1534" s="27"/>
      <c r="AS1534" s="27"/>
      <c r="AT1534" s="27"/>
    </row>
    <row r="1535" spans="44:46" ht="12.75">
      <c r="AR1535" s="27"/>
      <c r="AS1535" s="27"/>
      <c r="AT1535" s="27"/>
    </row>
    <row r="1536" spans="44:46" ht="12.75">
      <c r="AR1536" s="27"/>
      <c r="AS1536" s="27"/>
      <c r="AT1536" s="27"/>
    </row>
    <row r="1537" spans="44:46" ht="12.75">
      <c r="AR1537" s="27"/>
      <c r="AS1537" s="27"/>
      <c r="AT1537" s="27"/>
    </row>
    <row r="1538" spans="44:46" ht="12.75">
      <c r="AR1538" s="27"/>
      <c r="AS1538" s="27"/>
      <c r="AT1538" s="27"/>
    </row>
    <row r="1539" spans="44:46" ht="12.75">
      <c r="AR1539" s="27"/>
      <c r="AS1539" s="27"/>
      <c r="AT1539" s="27"/>
    </row>
    <row r="1540" spans="44:46" ht="12.75">
      <c r="AR1540" s="27"/>
      <c r="AS1540" s="27"/>
      <c r="AT1540" s="27"/>
    </row>
    <row r="1541" spans="44:46" ht="12.75">
      <c r="AR1541" s="27"/>
      <c r="AS1541" s="27"/>
      <c r="AT1541" s="27"/>
    </row>
    <row r="1542" spans="44:46" ht="12.75">
      <c r="AR1542" s="27"/>
      <c r="AS1542" s="27"/>
      <c r="AT1542" s="27"/>
    </row>
    <row r="1543" spans="44:46" ht="12.75">
      <c r="AR1543" s="27"/>
      <c r="AS1543" s="27"/>
      <c r="AT1543" s="27"/>
    </row>
    <row r="1544" spans="44:46" ht="12.75">
      <c r="AR1544" s="27"/>
      <c r="AS1544" s="27"/>
      <c r="AT1544" s="27"/>
    </row>
    <row r="1545" spans="44:46" ht="12.75">
      <c r="AR1545" s="27"/>
      <c r="AS1545" s="27"/>
      <c r="AT1545" s="27"/>
    </row>
    <row r="1546" spans="44:46" ht="12.75">
      <c r="AR1546" s="27"/>
      <c r="AS1546" s="27"/>
      <c r="AT1546" s="27"/>
    </row>
    <row r="1547" spans="44:46" ht="12.75">
      <c r="AR1547" s="27"/>
      <c r="AS1547" s="27"/>
      <c r="AT1547" s="27"/>
    </row>
    <row r="1548" spans="44:46" ht="12.75">
      <c r="AR1548" s="27"/>
      <c r="AS1548" s="27"/>
      <c r="AT1548" s="27"/>
    </row>
    <row r="1549" spans="44:46" ht="12.75">
      <c r="AR1549" s="27"/>
      <c r="AS1549" s="27"/>
      <c r="AT1549" s="27"/>
    </row>
    <row r="1550" spans="44:46" ht="12.75">
      <c r="AR1550" s="27"/>
      <c r="AS1550" s="27"/>
      <c r="AT1550" s="27"/>
    </row>
    <row r="1551" spans="44:46" ht="12.75">
      <c r="AR1551" s="27"/>
      <c r="AS1551" s="27"/>
      <c r="AT1551" s="27"/>
    </row>
    <row r="1552" spans="44:46" ht="12.75">
      <c r="AR1552" s="27"/>
      <c r="AS1552" s="27"/>
      <c r="AT1552" s="27"/>
    </row>
    <row r="1553" spans="44:46" ht="12.75">
      <c r="AR1553" s="27"/>
      <c r="AS1553" s="27"/>
      <c r="AT1553" s="27"/>
    </row>
    <row r="1554" spans="44:46" ht="12.75">
      <c r="AR1554" s="27"/>
      <c r="AS1554" s="27"/>
      <c r="AT1554" s="27"/>
    </row>
    <row r="1555" spans="44:46" ht="12.75">
      <c r="AR1555" s="27"/>
      <c r="AS1555" s="27"/>
      <c r="AT1555" s="27"/>
    </row>
    <row r="1556" spans="44:46" ht="12.75">
      <c r="AR1556" s="27"/>
      <c r="AS1556" s="27"/>
      <c r="AT1556" s="27"/>
    </row>
    <row r="1557" spans="44:46" ht="12.75">
      <c r="AR1557" s="27"/>
      <c r="AS1557" s="27"/>
      <c r="AT1557" s="27"/>
    </row>
    <row r="1558" spans="44:46" ht="12.75">
      <c r="AR1558" s="27"/>
      <c r="AS1558" s="27"/>
      <c r="AT1558" s="27"/>
    </row>
    <row r="1559" spans="44:46" ht="12.75">
      <c r="AR1559" s="27"/>
      <c r="AS1559" s="27"/>
      <c r="AT1559" s="27"/>
    </row>
    <row r="1560" spans="44:46" ht="12.75">
      <c r="AR1560" s="27"/>
      <c r="AS1560" s="27"/>
      <c r="AT1560" s="27"/>
    </row>
    <row r="1561" spans="44:46" ht="12.75">
      <c r="AR1561" s="27"/>
      <c r="AS1561" s="27"/>
      <c r="AT1561" s="27"/>
    </row>
    <row r="1562" spans="44:46" ht="12.75">
      <c r="AR1562" s="27"/>
      <c r="AS1562" s="27"/>
      <c r="AT1562" s="27"/>
    </row>
    <row r="1563" spans="44:46" ht="12.75">
      <c r="AR1563" s="27"/>
      <c r="AS1563" s="27"/>
      <c r="AT1563" s="27"/>
    </row>
    <row r="1564" spans="44:46" ht="12.75">
      <c r="AR1564" s="27"/>
      <c r="AS1564" s="27"/>
      <c r="AT1564" s="27"/>
    </row>
    <row r="1565" spans="44:46" ht="12.75">
      <c r="AR1565" s="27"/>
      <c r="AS1565" s="27"/>
      <c r="AT1565" s="27"/>
    </row>
    <row r="1566" spans="44:46" ht="12.75">
      <c r="AR1566" s="27"/>
      <c r="AS1566" s="27"/>
      <c r="AT1566" s="27"/>
    </row>
    <row r="1567" spans="44:46" ht="12.75">
      <c r="AR1567" s="27"/>
      <c r="AS1567" s="27"/>
      <c r="AT1567" s="27"/>
    </row>
    <row r="1568" spans="44:46" ht="12.75">
      <c r="AR1568" s="27"/>
      <c r="AS1568" s="27"/>
      <c r="AT1568" s="27"/>
    </row>
    <row r="1569" spans="44:46" ht="12.75">
      <c r="AR1569" s="27"/>
      <c r="AS1569" s="27"/>
      <c r="AT1569" s="27"/>
    </row>
    <row r="1570" spans="44:46" ht="12.75">
      <c r="AR1570" s="27"/>
      <c r="AS1570" s="27"/>
      <c r="AT1570" s="27"/>
    </row>
    <row r="1571" spans="44:46" ht="12.75">
      <c r="AR1571" s="27"/>
      <c r="AS1571" s="27"/>
      <c r="AT1571" s="27"/>
    </row>
    <row r="1572" spans="44:46" ht="12.75">
      <c r="AR1572" s="27"/>
      <c r="AS1572" s="27"/>
      <c r="AT1572" s="27"/>
    </row>
    <row r="1573" spans="44:46" ht="12.75">
      <c r="AR1573" s="27"/>
      <c r="AS1573" s="27"/>
      <c r="AT1573" s="27"/>
    </row>
    <row r="1574" spans="44:46" ht="12.75">
      <c r="AR1574" s="27"/>
      <c r="AS1574" s="27"/>
      <c r="AT1574" s="27"/>
    </row>
    <row r="1575" spans="44:46" ht="12.75">
      <c r="AR1575" s="27"/>
      <c r="AS1575" s="27"/>
      <c r="AT1575" s="27"/>
    </row>
    <row r="1576" spans="44:46" ht="12.75">
      <c r="AR1576" s="27"/>
      <c r="AS1576" s="27"/>
      <c r="AT1576" s="27"/>
    </row>
    <row r="1577" spans="44:46" ht="12.75">
      <c r="AR1577" s="27"/>
      <c r="AS1577" s="27"/>
      <c r="AT1577" s="27"/>
    </row>
    <row r="1578" spans="44:46" ht="12.75">
      <c r="AR1578" s="27"/>
      <c r="AS1578" s="27"/>
      <c r="AT1578" s="27"/>
    </row>
    <row r="1579" spans="44:46" ht="12.75">
      <c r="AR1579" s="27"/>
      <c r="AS1579" s="27"/>
      <c r="AT1579" s="27"/>
    </row>
    <row r="1580" spans="44:46" ht="12.75">
      <c r="AR1580" s="27"/>
      <c r="AS1580" s="27"/>
      <c r="AT1580" s="27"/>
    </row>
    <row r="1581" spans="44:46" ht="12.75">
      <c r="AR1581" s="27"/>
      <c r="AS1581" s="27"/>
      <c r="AT1581" s="27"/>
    </row>
    <row r="1582" spans="44:46" ht="12.75">
      <c r="AR1582" s="27"/>
      <c r="AS1582" s="27"/>
      <c r="AT1582" s="27"/>
    </row>
    <row r="1583" spans="44:46" ht="12.75">
      <c r="AR1583" s="27"/>
      <c r="AS1583" s="27"/>
      <c r="AT1583" s="27"/>
    </row>
    <row r="1584" spans="44:46" ht="12.75">
      <c r="AR1584" s="27"/>
      <c r="AS1584" s="27"/>
      <c r="AT1584" s="27"/>
    </row>
    <row r="1585" spans="44:46" ht="12.75">
      <c r="AR1585" s="27"/>
      <c r="AS1585" s="27"/>
      <c r="AT1585" s="27"/>
    </row>
    <row r="1586" spans="44:46" ht="12.75">
      <c r="AR1586" s="27"/>
      <c r="AS1586" s="27"/>
      <c r="AT1586" s="27"/>
    </row>
    <row r="1587" spans="44:46" ht="12.75">
      <c r="AR1587" s="27"/>
      <c r="AS1587" s="27"/>
      <c r="AT1587" s="27"/>
    </row>
    <row r="1588" spans="44:46" ht="12.75">
      <c r="AR1588" s="27"/>
      <c r="AS1588" s="27"/>
      <c r="AT1588" s="27"/>
    </row>
    <row r="1589" spans="44:46" ht="12.75">
      <c r="AR1589" s="27"/>
      <c r="AS1589" s="27"/>
      <c r="AT1589" s="27"/>
    </row>
    <row r="1590" spans="44:46" ht="12.75">
      <c r="AR1590" s="27"/>
      <c r="AS1590" s="27"/>
      <c r="AT1590" s="27"/>
    </row>
    <row r="1591" spans="44:46" ht="12.75">
      <c r="AR1591" s="27"/>
      <c r="AS1591" s="27"/>
      <c r="AT1591" s="27"/>
    </row>
    <row r="1592" spans="44:46" ht="12.75">
      <c r="AR1592" s="27"/>
      <c r="AS1592" s="27"/>
      <c r="AT1592" s="27"/>
    </row>
    <row r="1593" spans="44:46" ht="12.75">
      <c r="AR1593" s="27"/>
      <c r="AS1593" s="27"/>
      <c r="AT1593" s="27"/>
    </row>
    <row r="1594" spans="44:46" ht="12.75">
      <c r="AR1594" s="27"/>
      <c r="AS1594" s="27"/>
      <c r="AT1594" s="27"/>
    </row>
    <row r="1595" spans="44:46" ht="12.75">
      <c r="AR1595" s="27"/>
      <c r="AS1595" s="27"/>
      <c r="AT1595" s="27"/>
    </row>
    <row r="1596" spans="44:46" ht="12.75">
      <c r="AR1596" s="27"/>
      <c r="AS1596" s="27"/>
      <c r="AT1596" s="27"/>
    </row>
    <row r="1597" spans="44:46" ht="12.75">
      <c r="AR1597" s="27"/>
      <c r="AS1597" s="27"/>
      <c r="AT1597" s="27"/>
    </row>
    <row r="1598" spans="44:46" ht="12.75">
      <c r="AR1598" s="27"/>
      <c r="AS1598" s="27"/>
      <c r="AT1598" s="27"/>
    </row>
    <row r="1599" spans="44:46" ht="12.75">
      <c r="AR1599" s="27"/>
      <c r="AS1599" s="27"/>
      <c r="AT1599" s="27"/>
    </row>
    <row r="1600" spans="44:46" ht="12.75">
      <c r="AR1600" s="27"/>
      <c r="AS1600" s="27"/>
      <c r="AT1600" s="27"/>
    </row>
    <row r="1601" spans="44:46" ht="12.75">
      <c r="AR1601" s="27"/>
      <c r="AS1601" s="27"/>
      <c r="AT1601" s="27"/>
    </row>
    <row r="1602" spans="44:46" ht="12.75">
      <c r="AR1602" s="27"/>
      <c r="AS1602" s="27"/>
      <c r="AT1602" s="27"/>
    </row>
    <row r="1603" spans="44:46" ht="12.75">
      <c r="AR1603" s="27"/>
      <c r="AS1603" s="27"/>
      <c r="AT1603" s="27"/>
    </row>
    <row r="1604" spans="44:46" ht="12.75">
      <c r="AR1604" s="27"/>
      <c r="AS1604" s="27"/>
      <c r="AT1604" s="27"/>
    </row>
    <row r="1605" spans="44:46" ht="12.75">
      <c r="AR1605" s="27"/>
      <c r="AS1605" s="27"/>
      <c r="AT1605" s="27"/>
    </row>
    <row r="1606" spans="44:46" ht="12.75">
      <c r="AR1606" s="27"/>
      <c r="AS1606" s="27"/>
      <c r="AT1606" s="27"/>
    </row>
    <row r="1607" spans="44:46" ht="12.75">
      <c r="AR1607" s="27"/>
      <c r="AS1607" s="27"/>
      <c r="AT1607" s="27"/>
    </row>
    <row r="1608" spans="44:46" ht="12.75">
      <c r="AR1608" s="27"/>
      <c r="AS1608" s="27"/>
      <c r="AT1608" s="27"/>
    </row>
    <row r="1609" spans="44:46" ht="12.75">
      <c r="AR1609" s="27"/>
      <c r="AS1609" s="27"/>
      <c r="AT1609" s="27"/>
    </row>
    <row r="1610" spans="44:46" ht="12.75">
      <c r="AR1610" s="27"/>
      <c r="AS1610" s="27"/>
      <c r="AT1610" s="27"/>
    </row>
    <row r="1611" spans="44:46" ht="12.75">
      <c r="AR1611" s="27"/>
      <c r="AS1611" s="27"/>
      <c r="AT1611" s="27"/>
    </row>
    <row r="1612" spans="44:46" ht="12.75">
      <c r="AR1612" s="27"/>
      <c r="AS1612" s="27"/>
      <c r="AT1612" s="27"/>
    </row>
    <row r="1613" spans="44:46" ht="12.75">
      <c r="AR1613" s="27"/>
      <c r="AS1613" s="27"/>
      <c r="AT1613" s="27"/>
    </row>
    <row r="1614" spans="44:46" ht="12.75">
      <c r="AR1614" s="27"/>
      <c r="AS1614" s="27"/>
      <c r="AT1614" s="27"/>
    </row>
    <row r="1615" spans="44:46" ht="12.75">
      <c r="AR1615" s="27"/>
      <c r="AS1615" s="27"/>
      <c r="AT1615" s="27"/>
    </row>
    <row r="1616" spans="44:46" ht="12.75">
      <c r="AR1616" s="27"/>
      <c r="AS1616" s="27"/>
      <c r="AT1616" s="27"/>
    </row>
    <row r="1617" spans="44:46" ht="12.75">
      <c r="AR1617" s="27"/>
      <c r="AS1617" s="27"/>
      <c r="AT1617" s="27"/>
    </row>
    <row r="1618" spans="44:46" ht="12.75">
      <c r="AR1618" s="27"/>
      <c r="AS1618" s="27"/>
      <c r="AT1618" s="27"/>
    </row>
    <row r="1619" spans="44:46" ht="12.75">
      <c r="AR1619" s="27"/>
      <c r="AS1619" s="27"/>
      <c r="AT1619" s="27"/>
    </row>
    <row r="1620" spans="44:46" ht="12.75">
      <c r="AR1620" s="27"/>
      <c r="AS1620" s="27"/>
      <c r="AT1620" s="27"/>
    </row>
    <row r="1621" spans="44:46" ht="12.75">
      <c r="AR1621" s="27"/>
      <c r="AS1621" s="27"/>
      <c r="AT1621" s="27"/>
    </row>
    <row r="1622" spans="44:46" ht="12.75">
      <c r="AR1622" s="27"/>
      <c r="AS1622" s="27"/>
      <c r="AT1622" s="27"/>
    </row>
    <row r="1623" spans="44:46" ht="12.75">
      <c r="AR1623" s="27"/>
      <c r="AS1623" s="27"/>
      <c r="AT1623" s="27"/>
    </row>
    <row r="1624" spans="44:46" ht="12.75">
      <c r="AR1624" s="27"/>
      <c r="AS1624" s="27"/>
      <c r="AT1624" s="27"/>
    </row>
    <row r="1625" spans="44:46" ht="12.75">
      <c r="AR1625" s="27"/>
      <c r="AS1625" s="27"/>
      <c r="AT1625" s="27"/>
    </row>
    <row r="1626" spans="44:46" ht="12.75">
      <c r="AR1626" s="27"/>
      <c r="AS1626" s="27"/>
      <c r="AT1626" s="27"/>
    </row>
    <row r="1627" spans="44:46" ht="12.75">
      <c r="AR1627" s="27"/>
      <c r="AS1627" s="27"/>
      <c r="AT1627" s="27"/>
    </row>
    <row r="1628" spans="44:46" ht="12.75">
      <c r="AR1628" s="27"/>
      <c r="AS1628" s="27"/>
      <c r="AT1628" s="27"/>
    </row>
    <row r="1629" spans="44:46" ht="12.75">
      <c r="AR1629" s="27"/>
      <c r="AS1629" s="27"/>
      <c r="AT1629" s="27"/>
    </row>
    <row r="1630" spans="44:46" ht="12.75">
      <c r="AR1630" s="27"/>
      <c r="AS1630" s="27"/>
      <c r="AT1630" s="27"/>
    </row>
    <row r="1631" spans="44:46" ht="12.75">
      <c r="AR1631" s="27"/>
      <c r="AS1631" s="27"/>
      <c r="AT1631" s="27"/>
    </row>
    <row r="1632" spans="44:46" ht="12.75">
      <c r="AR1632" s="27"/>
      <c r="AS1632" s="27"/>
      <c r="AT1632" s="27"/>
    </row>
    <row r="1633" spans="44:46" ht="12.75">
      <c r="AR1633" s="27"/>
      <c r="AS1633" s="27"/>
      <c r="AT1633" s="27"/>
    </row>
    <row r="1634" spans="44:46" ht="12.75">
      <c r="AR1634" s="27"/>
      <c r="AS1634" s="27"/>
      <c r="AT1634" s="27"/>
    </row>
    <row r="1635" spans="44:46" ht="12.75">
      <c r="AR1635" s="27"/>
      <c r="AS1635" s="27"/>
      <c r="AT1635" s="27"/>
    </row>
    <row r="1636" spans="44:46" ht="12.75">
      <c r="AR1636" s="27"/>
      <c r="AS1636" s="27"/>
      <c r="AT1636" s="27"/>
    </row>
    <row r="1637" spans="44:46" ht="12.75">
      <c r="AR1637" s="27"/>
      <c r="AS1637" s="27"/>
      <c r="AT1637" s="27"/>
    </row>
    <row r="1638" spans="44:46" ht="12.75">
      <c r="AR1638" s="27"/>
      <c r="AS1638" s="27"/>
      <c r="AT1638" s="27"/>
    </row>
    <row r="1639" spans="44:46" ht="12.75">
      <c r="AR1639" s="27"/>
      <c r="AS1639" s="27"/>
      <c r="AT1639" s="27"/>
    </row>
    <row r="1640" spans="44:46" ht="12.75">
      <c r="AR1640" s="27"/>
      <c r="AS1640" s="27"/>
      <c r="AT1640" s="27"/>
    </row>
    <row r="1641" spans="44:46" ht="12.75">
      <c r="AR1641" s="27"/>
      <c r="AS1641" s="27"/>
      <c r="AT1641" s="27"/>
    </row>
    <row r="1642" spans="44:46" ht="12.75">
      <c r="AR1642" s="27"/>
      <c r="AS1642" s="27"/>
      <c r="AT1642" s="27"/>
    </row>
    <row r="1643" spans="44:46" ht="12.75">
      <c r="AR1643" s="27"/>
      <c r="AS1643" s="27"/>
      <c r="AT1643" s="27"/>
    </row>
    <row r="1644" spans="44:46" ht="12.75">
      <c r="AR1644" s="27"/>
      <c r="AS1644" s="27"/>
      <c r="AT1644" s="27"/>
    </row>
    <row r="1645" spans="44:46" ht="12.75">
      <c r="AR1645" s="27"/>
      <c r="AS1645" s="27"/>
      <c r="AT1645" s="27"/>
    </row>
    <row r="1646" spans="44:46" ht="12.75">
      <c r="AR1646" s="27"/>
      <c r="AS1646" s="27"/>
      <c r="AT1646" s="27"/>
    </row>
    <row r="1647" spans="44:46" ht="12.75">
      <c r="AR1647" s="27"/>
      <c r="AS1647" s="27"/>
      <c r="AT1647" s="27"/>
    </row>
    <row r="1648" spans="44:46" ht="12.75">
      <c r="AR1648" s="27"/>
      <c r="AS1648" s="27"/>
      <c r="AT1648" s="27"/>
    </row>
    <row r="1649" spans="44:46" ht="12.75">
      <c r="AR1649" s="27"/>
      <c r="AS1649" s="27"/>
      <c r="AT1649" s="27"/>
    </row>
    <row r="1650" spans="44:46" ht="12.75">
      <c r="AR1650" s="27"/>
      <c r="AS1650" s="27"/>
      <c r="AT1650" s="27"/>
    </row>
    <row r="1651" spans="44:46" ht="12.75">
      <c r="AR1651" s="27"/>
      <c r="AS1651" s="27"/>
      <c r="AT1651" s="27"/>
    </row>
    <row r="1652" spans="44:46" ht="12.75">
      <c r="AR1652" s="27"/>
      <c r="AS1652" s="27"/>
      <c r="AT1652" s="27"/>
    </row>
    <row r="1653" spans="44:46" ht="12.75">
      <c r="AR1653" s="27"/>
      <c r="AS1653" s="27"/>
      <c r="AT1653" s="27"/>
    </row>
    <row r="1654" spans="44:46" ht="12.75">
      <c r="AR1654" s="27"/>
      <c r="AS1654" s="27"/>
      <c r="AT1654" s="27"/>
    </row>
    <row r="1655" spans="44:46" ht="12.75">
      <c r="AR1655" s="27"/>
      <c r="AS1655" s="27"/>
      <c r="AT1655" s="27"/>
    </row>
    <row r="1656" spans="44:46" ht="12.75">
      <c r="AR1656" s="27"/>
      <c r="AS1656" s="27"/>
      <c r="AT1656" s="27"/>
    </row>
    <row r="1657" spans="44:46" ht="12.75">
      <c r="AR1657" s="27"/>
      <c r="AS1657" s="27"/>
      <c r="AT1657" s="27"/>
    </row>
    <row r="1658" spans="44:46" ht="12.75">
      <c r="AR1658" s="27"/>
      <c r="AS1658" s="27"/>
      <c r="AT1658" s="27"/>
    </row>
    <row r="1659" spans="44:46" ht="12.75">
      <c r="AR1659" s="27"/>
      <c r="AS1659" s="27"/>
      <c r="AT1659" s="27"/>
    </row>
    <row r="1660" spans="44:46" ht="12.75">
      <c r="AR1660" s="27"/>
      <c r="AS1660" s="27"/>
      <c r="AT1660" s="27"/>
    </row>
    <row r="1661" spans="44:46" ht="12.75">
      <c r="AR1661" s="27"/>
      <c r="AS1661" s="27"/>
      <c r="AT1661" s="27"/>
    </row>
    <row r="1662" spans="44:46" ht="12.75">
      <c r="AR1662" s="27"/>
      <c r="AS1662" s="27"/>
      <c r="AT1662" s="27"/>
    </row>
    <row r="1663" spans="44:46" ht="12.75">
      <c r="AR1663" s="27"/>
      <c r="AS1663" s="27"/>
      <c r="AT1663" s="27"/>
    </row>
    <row r="1664" spans="44:46" ht="12.75">
      <c r="AR1664" s="27"/>
      <c r="AS1664" s="27"/>
      <c r="AT1664" s="27"/>
    </row>
    <row r="1665" spans="44:46" ht="12.75">
      <c r="AR1665" s="27"/>
      <c r="AS1665" s="27"/>
      <c r="AT1665" s="27"/>
    </row>
    <row r="1666" spans="44:46" ht="12.75">
      <c r="AR1666" s="27"/>
      <c r="AS1666" s="27"/>
      <c r="AT1666" s="27"/>
    </row>
    <row r="1667" spans="44:46" ht="12.75">
      <c r="AR1667" s="27"/>
      <c r="AS1667" s="27"/>
      <c r="AT1667" s="27"/>
    </row>
    <row r="1668" spans="44:46" ht="12.75">
      <c r="AR1668" s="27"/>
      <c r="AS1668" s="27"/>
      <c r="AT1668" s="27"/>
    </row>
    <row r="1669" spans="44:46" ht="12.75">
      <c r="AR1669" s="27"/>
      <c r="AS1669" s="27"/>
      <c r="AT1669" s="27"/>
    </row>
    <row r="1670" spans="44:46" ht="12.75">
      <c r="AR1670" s="27"/>
      <c r="AS1670" s="27"/>
      <c r="AT1670" s="27"/>
    </row>
    <row r="1671" spans="44:46" ht="12.75">
      <c r="AR1671" s="27"/>
      <c r="AS1671" s="27"/>
      <c r="AT1671" s="27"/>
    </row>
    <row r="1672" spans="44:46" ht="12.75">
      <c r="AR1672" s="27"/>
      <c r="AS1672" s="27"/>
      <c r="AT1672" s="27"/>
    </row>
    <row r="1673" spans="44:46" ht="12.75">
      <c r="AR1673" s="27"/>
      <c r="AS1673" s="27"/>
      <c r="AT1673" s="27"/>
    </row>
    <row r="1674" spans="44:46" ht="12.75">
      <c r="AR1674" s="27"/>
      <c r="AS1674" s="27"/>
      <c r="AT1674" s="27"/>
    </row>
    <row r="1675" spans="44:46" ht="12.75">
      <c r="AR1675" s="27"/>
      <c r="AS1675" s="27"/>
      <c r="AT1675" s="27"/>
    </row>
    <row r="1676" spans="44:46" ht="12.75">
      <c r="AR1676" s="27"/>
      <c r="AS1676" s="27"/>
      <c r="AT1676" s="27"/>
    </row>
    <row r="1677" spans="44:46" ht="12.75">
      <c r="AR1677" s="27"/>
      <c r="AS1677" s="27"/>
      <c r="AT1677" s="27"/>
    </row>
    <row r="1678" spans="44:46" ht="12.75">
      <c r="AR1678" s="27"/>
      <c r="AS1678" s="27"/>
      <c r="AT1678" s="27"/>
    </row>
    <row r="1679" spans="44:46" ht="12.75">
      <c r="AR1679" s="27"/>
      <c r="AS1679" s="27"/>
      <c r="AT1679" s="27"/>
    </row>
    <row r="1680" spans="44:46" ht="12.75">
      <c r="AR1680" s="27"/>
      <c r="AS1680" s="27"/>
      <c r="AT1680" s="27"/>
    </row>
    <row r="1681" spans="44:46" ht="12.75">
      <c r="AR1681" s="27"/>
      <c r="AS1681" s="27"/>
      <c r="AT1681" s="27"/>
    </row>
    <row r="1682" spans="44:46" ht="12.75">
      <c r="AR1682" s="27"/>
      <c r="AS1682" s="27"/>
      <c r="AT1682" s="27"/>
    </row>
    <row r="1683" spans="44:46" ht="12.75">
      <c r="AR1683" s="27"/>
      <c r="AS1683" s="27"/>
      <c r="AT1683" s="27"/>
    </row>
    <row r="1684" spans="44:46" ht="12.75">
      <c r="AR1684" s="27"/>
      <c r="AS1684" s="27"/>
      <c r="AT1684" s="27"/>
    </row>
    <row r="1685" spans="44:46" ht="12.75">
      <c r="AR1685" s="27"/>
      <c r="AS1685" s="27"/>
      <c r="AT1685" s="27"/>
    </row>
    <row r="1686" spans="44:46" ht="12.75">
      <c r="AR1686" s="27"/>
      <c r="AS1686" s="27"/>
      <c r="AT1686" s="27"/>
    </row>
    <row r="1687" spans="44:46" ht="12.75">
      <c r="AR1687" s="27"/>
      <c r="AS1687" s="27"/>
      <c r="AT1687" s="27"/>
    </row>
    <row r="1688" spans="44:46" ht="12.75">
      <c r="AR1688" s="27"/>
      <c r="AS1688" s="27"/>
      <c r="AT1688" s="27"/>
    </row>
    <row r="1689" spans="44:46" ht="12.75">
      <c r="AR1689" s="27"/>
      <c r="AS1689" s="27"/>
      <c r="AT1689" s="27"/>
    </row>
    <row r="1690" spans="44:46" ht="12.75">
      <c r="AR1690" s="27"/>
      <c r="AS1690" s="27"/>
      <c r="AT1690" s="27"/>
    </row>
    <row r="1691" spans="44:46" ht="12.75">
      <c r="AR1691" s="27"/>
      <c r="AS1691" s="27"/>
      <c r="AT1691" s="27"/>
    </row>
    <row r="1692" spans="44:46" ht="12.75">
      <c r="AR1692" s="27"/>
      <c r="AS1692" s="27"/>
      <c r="AT1692" s="27"/>
    </row>
    <row r="1693" spans="44:46" ht="12.75">
      <c r="AR1693" s="27"/>
      <c r="AS1693" s="27"/>
      <c r="AT1693" s="27"/>
    </row>
    <row r="1694" spans="44:46" ht="12.75">
      <c r="AR1694" s="27"/>
      <c r="AS1694" s="27"/>
      <c r="AT1694" s="27"/>
    </row>
    <row r="1695" spans="44:46" ht="12.75">
      <c r="AR1695" s="27"/>
      <c r="AS1695" s="27"/>
      <c r="AT1695" s="27"/>
    </row>
    <row r="1696" spans="44:46" ht="12.75">
      <c r="AR1696" s="27"/>
      <c r="AS1696" s="27"/>
      <c r="AT1696" s="27"/>
    </row>
    <row r="1697" spans="44:46" ht="12.75">
      <c r="AR1697" s="27"/>
      <c r="AS1697" s="27"/>
      <c r="AT1697" s="27"/>
    </row>
    <row r="1698" spans="44:46" ht="12.75">
      <c r="AR1698" s="27"/>
      <c r="AS1698" s="27"/>
      <c r="AT1698" s="27"/>
    </row>
    <row r="1699" spans="44:46" ht="12.75">
      <c r="AR1699" s="27"/>
      <c r="AS1699" s="27"/>
      <c r="AT1699" s="27"/>
    </row>
    <row r="1700" spans="44:46" ht="12.75">
      <c r="AR1700" s="27"/>
      <c r="AS1700" s="27"/>
      <c r="AT1700" s="27"/>
    </row>
    <row r="1701" spans="44:46" ht="12.75">
      <c r="AR1701" s="27"/>
      <c r="AS1701" s="27"/>
      <c r="AT1701" s="27"/>
    </row>
    <row r="1702" spans="44:46" ht="12.75">
      <c r="AR1702" s="27"/>
      <c r="AS1702" s="27"/>
      <c r="AT1702" s="27"/>
    </row>
    <row r="1703" spans="44:46" ht="12.75">
      <c r="AR1703" s="27"/>
      <c r="AS1703" s="27"/>
      <c r="AT1703" s="27"/>
    </row>
    <row r="1704" spans="44:46" ht="12.75">
      <c r="AR1704" s="27"/>
      <c r="AS1704" s="27"/>
      <c r="AT1704" s="27"/>
    </row>
    <row r="1705" spans="44:46" ht="12.75">
      <c r="AR1705" s="27"/>
      <c r="AS1705" s="27"/>
      <c r="AT1705" s="27"/>
    </row>
    <row r="1706" spans="44:46" ht="12.75">
      <c r="AR1706" s="27"/>
      <c r="AS1706" s="27"/>
      <c r="AT1706" s="27"/>
    </row>
    <row r="1707" spans="44:46" ht="12.75">
      <c r="AR1707" s="27"/>
      <c r="AS1707" s="27"/>
      <c r="AT1707" s="27"/>
    </row>
    <row r="1708" spans="44:46" ht="12.75">
      <c r="AR1708" s="27"/>
      <c r="AS1708" s="27"/>
      <c r="AT1708" s="27"/>
    </row>
    <row r="1709" spans="44:46" ht="12.75">
      <c r="AR1709" s="27"/>
      <c r="AS1709" s="27"/>
      <c r="AT1709" s="27"/>
    </row>
    <row r="1710" spans="44:46" ht="12.75">
      <c r="AR1710" s="27"/>
      <c r="AS1710" s="27"/>
      <c r="AT1710" s="27"/>
    </row>
    <row r="1711" spans="44:46" ht="12.75">
      <c r="AR1711" s="27"/>
      <c r="AS1711" s="27"/>
      <c r="AT1711" s="27"/>
    </row>
    <row r="1712" spans="44:46" ht="12.75">
      <c r="AR1712" s="27"/>
      <c r="AS1712" s="27"/>
      <c r="AT1712" s="27"/>
    </row>
    <row r="1713" spans="44:46" ht="12.75">
      <c r="AR1713" s="27"/>
      <c r="AS1713" s="27"/>
      <c r="AT1713" s="27"/>
    </row>
    <row r="1714" spans="44:46" ht="12.75">
      <c r="AR1714" s="27"/>
      <c r="AS1714" s="27"/>
      <c r="AT1714" s="27"/>
    </row>
    <row r="1715" spans="44:46" ht="12.75">
      <c r="AR1715" s="27"/>
      <c r="AS1715" s="27"/>
      <c r="AT1715" s="27"/>
    </row>
    <row r="1716" spans="44:46" ht="12.75">
      <c r="AR1716" s="27"/>
      <c r="AS1716" s="27"/>
      <c r="AT1716" s="27"/>
    </row>
    <row r="1717" spans="44:46" ht="12.75">
      <c r="AR1717" s="27"/>
      <c r="AS1717" s="27"/>
      <c r="AT1717" s="27"/>
    </row>
    <row r="1718" spans="44:46" ht="12.75">
      <c r="AR1718" s="27"/>
      <c r="AS1718" s="27"/>
      <c r="AT1718" s="27"/>
    </row>
    <row r="1719" spans="44:46" ht="12.75">
      <c r="AR1719" s="27"/>
      <c r="AS1719" s="27"/>
      <c r="AT1719" s="27"/>
    </row>
    <row r="1720" spans="44:46" ht="12.75">
      <c r="AR1720" s="27"/>
      <c r="AS1720" s="27"/>
      <c r="AT1720" s="27"/>
    </row>
    <row r="1721" spans="44:46" ht="12.75">
      <c r="AR1721" s="27"/>
      <c r="AS1721" s="27"/>
      <c r="AT1721" s="27"/>
    </row>
    <row r="1722" spans="44:46" ht="12.75">
      <c r="AR1722" s="27"/>
      <c r="AS1722" s="27"/>
      <c r="AT1722" s="27"/>
    </row>
    <row r="1723" spans="44:46" ht="12.75">
      <c r="AR1723" s="27"/>
      <c r="AS1723" s="27"/>
      <c r="AT1723" s="27"/>
    </row>
    <row r="1724" spans="44:46" ht="12.75">
      <c r="AR1724" s="27"/>
      <c r="AS1724" s="27"/>
      <c r="AT1724" s="27"/>
    </row>
    <row r="1725" spans="44:46" ht="12.75">
      <c r="AR1725" s="27"/>
      <c r="AS1725" s="27"/>
      <c r="AT1725" s="27"/>
    </row>
    <row r="1726" spans="44:46" ht="12.75">
      <c r="AR1726" s="27"/>
      <c r="AS1726" s="27"/>
      <c r="AT1726" s="27"/>
    </row>
    <row r="1727" spans="44:46" ht="12.75">
      <c r="AR1727" s="27"/>
      <c r="AS1727" s="27"/>
      <c r="AT1727" s="27"/>
    </row>
    <row r="1728" spans="44:46" ht="12.75">
      <c r="AR1728" s="27"/>
      <c r="AS1728" s="27"/>
      <c r="AT1728" s="27"/>
    </row>
    <row r="1729" spans="44:46" ht="12.75">
      <c r="AR1729" s="27"/>
      <c r="AS1729" s="27"/>
      <c r="AT1729" s="27"/>
    </row>
    <row r="1730" spans="44:46" ht="12.75">
      <c r="AR1730" s="27"/>
      <c r="AS1730" s="27"/>
      <c r="AT1730" s="27"/>
    </row>
    <row r="1731" spans="44:46" ht="12.75">
      <c r="AR1731" s="27"/>
      <c r="AS1731" s="27"/>
      <c r="AT1731" s="27"/>
    </row>
    <row r="1732" spans="44:46" ht="12.75">
      <c r="AR1732" s="27"/>
      <c r="AS1732" s="27"/>
      <c r="AT1732" s="27"/>
    </row>
    <row r="1733" spans="44:46" ht="12.75">
      <c r="AR1733" s="27"/>
      <c r="AS1733" s="27"/>
      <c r="AT1733" s="27"/>
    </row>
    <row r="1734" spans="44:46" ht="12.75">
      <c r="AR1734" s="27"/>
      <c r="AS1734" s="27"/>
      <c r="AT1734" s="27"/>
    </row>
    <row r="1735" spans="44:46" ht="12.75">
      <c r="AR1735" s="27"/>
      <c r="AS1735" s="27"/>
      <c r="AT1735" s="27"/>
    </row>
    <row r="1736" spans="44:46" ht="12.75">
      <c r="AR1736" s="27"/>
      <c r="AS1736" s="27"/>
      <c r="AT1736" s="27"/>
    </row>
    <row r="1737" spans="44:46" ht="12.75">
      <c r="AR1737" s="27"/>
      <c r="AS1737" s="27"/>
      <c r="AT1737" s="27"/>
    </row>
    <row r="1738" spans="44:46" ht="12.75">
      <c r="AR1738" s="27"/>
      <c r="AS1738" s="27"/>
      <c r="AT1738" s="27"/>
    </row>
    <row r="1739" spans="44:46" ht="12.75">
      <c r="AR1739" s="27"/>
      <c r="AS1739" s="27"/>
      <c r="AT1739" s="27"/>
    </row>
    <row r="1740" spans="44:46" ht="12.75">
      <c r="AR1740" s="27"/>
      <c r="AS1740" s="27"/>
      <c r="AT1740" s="27"/>
    </row>
    <row r="1741" spans="44:46" ht="12.75">
      <c r="AR1741" s="27"/>
      <c r="AS1741" s="27"/>
      <c r="AT1741" s="27"/>
    </row>
    <row r="1742" spans="44:46" ht="12.75">
      <c r="AR1742" s="27"/>
      <c r="AS1742" s="27"/>
      <c r="AT1742" s="27"/>
    </row>
    <row r="1743" spans="44:46" ht="12.75">
      <c r="AR1743" s="27"/>
      <c r="AS1743" s="27"/>
      <c r="AT1743" s="27"/>
    </row>
    <row r="1744" spans="44:46" ht="12.75">
      <c r="AR1744" s="27"/>
      <c r="AS1744" s="27"/>
      <c r="AT1744" s="27"/>
    </row>
    <row r="1745" spans="44:46" ht="12.75">
      <c r="AR1745" s="27"/>
      <c r="AS1745" s="27"/>
      <c r="AT1745" s="27"/>
    </row>
    <row r="1746" spans="44:46" ht="12.75">
      <c r="AR1746" s="27"/>
      <c r="AS1746" s="27"/>
      <c r="AT1746" s="27"/>
    </row>
    <row r="1747" spans="44:46" ht="12.75">
      <c r="AR1747" s="27"/>
      <c r="AS1747" s="27"/>
      <c r="AT1747" s="27"/>
    </row>
    <row r="1748" spans="44:46" ht="12.75">
      <c r="AR1748" s="27"/>
      <c r="AS1748" s="27"/>
      <c r="AT1748" s="27"/>
    </row>
    <row r="1749" spans="44:46" ht="12.75">
      <c r="AR1749" s="27"/>
      <c r="AS1749" s="27"/>
      <c r="AT1749" s="27"/>
    </row>
    <row r="1750" spans="44:46" ht="12.75">
      <c r="AR1750" s="27"/>
      <c r="AS1750" s="27"/>
      <c r="AT1750" s="27"/>
    </row>
    <row r="1751" spans="44:46" ht="12.75">
      <c r="AR1751" s="27"/>
      <c r="AS1751" s="27"/>
      <c r="AT1751" s="27"/>
    </row>
    <row r="1752" spans="44:46" ht="12.75">
      <c r="AR1752" s="27"/>
      <c r="AS1752" s="27"/>
      <c r="AT1752" s="27"/>
    </row>
    <row r="1753" spans="44:46" ht="12.75">
      <c r="AR1753" s="27"/>
      <c r="AS1753" s="27"/>
      <c r="AT1753" s="27"/>
    </row>
    <row r="1754" spans="44:46" ht="12.75">
      <c r="AR1754" s="27"/>
      <c r="AS1754" s="27"/>
      <c r="AT1754" s="27"/>
    </row>
    <row r="1755" spans="44:46" ht="12.75">
      <c r="AR1755" s="27"/>
      <c r="AS1755" s="27"/>
      <c r="AT1755" s="27"/>
    </row>
    <row r="1756" spans="44:46" ht="12.75">
      <c r="AR1756" s="27"/>
      <c r="AS1756" s="27"/>
      <c r="AT1756" s="27"/>
    </row>
    <row r="1757" spans="44:46" ht="12.75">
      <c r="AR1757" s="27"/>
      <c r="AS1757" s="27"/>
      <c r="AT1757" s="27"/>
    </row>
    <row r="1758" spans="44:46" ht="12.75">
      <c r="AR1758" s="27"/>
      <c r="AS1758" s="27"/>
      <c r="AT1758" s="27"/>
    </row>
    <row r="1759" spans="44:46" ht="12.75">
      <c r="AR1759" s="27"/>
      <c r="AS1759" s="27"/>
      <c r="AT1759" s="27"/>
    </row>
    <row r="1760" spans="44:46" ht="12.75">
      <c r="AR1760" s="27"/>
      <c r="AS1760" s="27"/>
      <c r="AT1760" s="27"/>
    </row>
    <row r="1761" spans="44:46" ht="12.75">
      <c r="AR1761" s="27"/>
      <c r="AS1761" s="27"/>
      <c r="AT1761" s="27"/>
    </row>
    <row r="1762" spans="44:46" ht="12.75">
      <c r="AR1762" s="27"/>
      <c r="AS1762" s="27"/>
      <c r="AT1762" s="27"/>
    </row>
    <row r="1763" spans="44:46" ht="12.75">
      <c r="AR1763" s="27"/>
      <c r="AS1763" s="27"/>
      <c r="AT1763" s="27"/>
    </row>
    <row r="1764" spans="44:46" ht="12.75">
      <c r="AR1764" s="27"/>
      <c r="AS1764" s="27"/>
      <c r="AT1764" s="27"/>
    </row>
    <row r="1765" spans="44:46" ht="12.75">
      <c r="AR1765" s="27"/>
      <c r="AS1765" s="27"/>
      <c r="AT1765" s="27"/>
    </row>
    <row r="1766" spans="44:46" ht="12.75">
      <c r="AR1766" s="27"/>
      <c r="AS1766" s="27"/>
      <c r="AT1766" s="27"/>
    </row>
    <row r="1767" spans="44:46" ht="12.75">
      <c r="AR1767" s="27"/>
      <c r="AS1767" s="27"/>
      <c r="AT1767" s="27"/>
    </row>
    <row r="1768" spans="44:46" ht="12.75">
      <c r="AR1768" s="27"/>
      <c r="AS1768" s="27"/>
      <c r="AT1768" s="27"/>
    </row>
    <row r="1769" spans="44:46" ht="12.75">
      <c r="AR1769" s="27"/>
      <c r="AS1769" s="27"/>
      <c r="AT1769" s="27"/>
    </row>
    <row r="1770" spans="44:46" ht="12.75">
      <c r="AR1770" s="27"/>
      <c r="AS1770" s="27"/>
      <c r="AT1770" s="27"/>
    </row>
    <row r="1771" spans="44:46" ht="12.75">
      <c r="AR1771" s="27"/>
      <c r="AS1771" s="27"/>
      <c r="AT1771" s="27"/>
    </row>
    <row r="1772" spans="44:46" ht="12.75">
      <c r="AR1772" s="27"/>
      <c r="AS1772" s="27"/>
      <c r="AT1772" s="27"/>
    </row>
    <row r="1773" spans="44:46" ht="12.75">
      <c r="AR1773" s="27"/>
      <c r="AS1773" s="27"/>
      <c r="AT1773" s="27"/>
    </row>
    <row r="1774" spans="44:46" ht="12.75">
      <c r="AR1774" s="27"/>
      <c r="AS1774" s="27"/>
      <c r="AT1774" s="27"/>
    </row>
    <row r="1775" spans="44:46" ht="12.75">
      <c r="AR1775" s="27"/>
      <c r="AS1775" s="27"/>
      <c r="AT1775" s="27"/>
    </row>
    <row r="1776" spans="44:46" ht="12.75">
      <c r="AR1776" s="27"/>
      <c r="AS1776" s="27"/>
      <c r="AT1776" s="27"/>
    </row>
    <row r="1777" spans="44:46" ht="12.75">
      <c r="AR1777" s="27"/>
      <c r="AS1777" s="27"/>
      <c r="AT1777" s="27"/>
    </row>
    <row r="1778" spans="44:46" ht="12.75">
      <c r="AR1778" s="27"/>
      <c r="AS1778" s="27"/>
      <c r="AT1778" s="27"/>
    </row>
    <row r="1779" spans="44:46" ht="12.75">
      <c r="AR1779" s="27"/>
      <c r="AS1779" s="27"/>
      <c r="AT1779" s="27"/>
    </row>
    <row r="1780" spans="44:46" ht="12.75">
      <c r="AR1780" s="27"/>
      <c r="AS1780" s="27"/>
      <c r="AT1780" s="27"/>
    </row>
    <row r="1781" spans="44:46" ht="12.75">
      <c r="AR1781" s="27"/>
      <c r="AS1781" s="27"/>
      <c r="AT1781" s="27"/>
    </row>
    <row r="1782" spans="44:46" ht="12.75">
      <c r="AR1782" s="27"/>
      <c r="AS1782" s="27"/>
      <c r="AT1782" s="27"/>
    </row>
    <row r="1783" spans="44:46" ht="12.75">
      <c r="AR1783" s="27"/>
      <c r="AS1783" s="27"/>
      <c r="AT1783" s="27"/>
    </row>
    <row r="1784" spans="44:46" ht="12.75">
      <c r="AR1784" s="27"/>
      <c r="AS1784" s="27"/>
      <c r="AT1784" s="27"/>
    </row>
    <row r="1785" spans="44:46" ht="12.75">
      <c r="AR1785" s="27"/>
      <c r="AS1785" s="27"/>
      <c r="AT1785" s="27"/>
    </row>
    <row r="1786" spans="44:46" ht="12.75">
      <c r="AR1786" s="27"/>
      <c r="AS1786" s="27"/>
      <c r="AT1786" s="27"/>
    </row>
    <row r="1787" spans="44:46" ht="12.75">
      <c r="AR1787" s="27"/>
      <c r="AS1787" s="27"/>
      <c r="AT1787" s="27"/>
    </row>
    <row r="1788" spans="44:46" ht="12.75">
      <c r="AR1788" s="27"/>
      <c r="AS1788" s="27"/>
      <c r="AT1788" s="27"/>
    </row>
    <row r="1789" spans="44:46" ht="12.75">
      <c r="AR1789" s="27"/>
      <c r="AS1789" s="27"/>
      <c r="AT1789" s="27"/>
    </row>
    <row r="1790" spans="44:46" ht="12.75">
      <c r="AR1790" s="27"/>
      <c r="AS1790" s="27"/>
      <c r="AT1790" s="27"/>
    </row>
    <row r="1791" spans="44:46" ht="12.75">
      <c r="AR1791" s="27"/>
      <c r="AS1791" s="27"/>
      <c r="AT1791" s="27"/>
    </row>
    <row r="1792" spans="44:46" ht="12.75">
      <c r="AR1792" s="27"/>
      <c r="AS1792" s="27"/>
      <c r="AT1792" s="27"/>
    </row>
    <row r="1793" spans="44:46" ht="12.75">
      <c r="AR1793" s="27"/>
      <c r="AS1793" s="27"/>
      <c r="AT1793" s="27"/>
    </row>
    <row r="1794" spans="44:46" ht="12.75">
      <c r="AR1794" s="27"/>
      <c r="AS1794" s="27"/>
      <c r="AT1794" s="27"/>
    </row>
    <row r="1795" spans="44:46" ht="12.75">
      <c r="AR1795" s="27"/>
      <c r="AS1795" s="27"/>
      <c r="AT1795" s="27"/>
    </row>
    <row r="1796" spans="44:46" ht="12.75">
      <c r="AR1796" s="27"/>
      <c r="AS1796" s="27"/>
      <c r="AT1796" s="27"/>
    </row>
    <row r="1797" spans="44:46" ht="12.75">
      <c r="AR1797" s="27"/>
      <c r="AS1797" s="27"/>
      <c r="AT1797" s="27"/>
    </row>
    <row r="1798" spans="44:46" ht="12.75">
      <c r="AR1798" s="27"/>
      <c r="AS1798" s="27"/>
      <c r="AT1798" s="27"/>
    </row>
    <row r="1799" spans="44:46" ht="12.75">
      <c r="AR1799" s="27"/>
      <c r="AS1799" s="27"/>
      <c r="AT1799" s="27"/>
    </row>
    <row r="1800" spans="44:46" ht="12.75">
      <c r="AR1800" s="27"/>
      <c r="AS1800" s="27"/>
      <c r="AT1800" s="27"/>
    </row>
    <row r="1801" spans="44:46" ht="12.75">
      <c r="AR1801" s="27"/>
      <c r="AS1801" s="27"/>
      <c r="AT1801" s="27"/>
    </row>
    <row r="1802" spans="44:46" ht="12.75">
      <c r="AR1802" s="27"/>
      <c r="AS1802" s="27"/>
      <c r="AT1802" s="27"/>
    </row>
    <row r="1803" spans="44:46" ht="12.75">
      <c r="AR1803" s="27"/>
      <c r="AS1803" s="27"/>
      <c r="AT1803" s="27"/>
    </row>
    <row r="1804" spans="44:46" ht="12.75">
      <c r="AR1804" s="27"/>
      <c r="AS1804" s="27"/>
      <c r="AT1804" s="27"/>
    </row>
    <row r="1805" spans="44:46" ht="12.75">
      <c r="AR1805" s="27"/>
      <c r="AS1805" s="27"/>
      <c r="AT1805" s="27"/>
    </row>
    <row r="1806" spans="44:46" ht="12.75">
      <c r="AR1806" s="27"/>
      <c r="AS1806" s="27"/>
      <c r="AT1806" s="27"/>
    </row>
    <row r="1807" spans="44:46" ht="12.75">
      <c r="AR1807" s="27"/>
      <c r="AS1807" s="27"/>
      <c r="AT1807" s="27"/>
    </row>
    <row r="1808" spans="44:46" ht="12.75">
      <c r="AR1808" s="27"/>
      <c r="AS1808" s="27"/>
      <c r="AT1808" s="27"/>
    </row>
    <row r="1809" spans="44:46" ht="12.75">
      <c r="AR1809" s="27"/>
      <c r="AS1809" s="27"/>
      <c r="AT1809" s="27"/>
    </row>
    <row r="1810" spans="44:46" ht="12.75">
      <c r="AR1810" s="27"/>
      <c r="AS1810" s="27"/>
      <c r="AT1810" s="27"/>
    </row>
    <row r="1811" spans="44:46" ht="12.75">
      <c r="AR1811" s="27"/>
      <c r="AS1811" s="27"/>
      <c r="AT1811" s="27"/>
    </row>
    <row r="1812" spans="44:46" ht="12.75">
      <c r="AR1812" s="27"/>
      <c r="AS1812" s="27"/>
      <c r="AT1812" s="27"/>
    </row>
    <row r="1813" spans="44:46" ht="12.75">
      <c r="AR1813" s="27"/>
      <c r="AS1813" s="27"/>
      <c r="AT1813" s="27"/>
    </row>
    <row r="1814" spans="44:46" ht="12.75">
      <c r="AR1814" s="27"/>
      <c r="AS1814" s="27"/>
      <c r="AT1814" s="27"/>
    </row>
    <row r="1815" spans="44:46" ht="12.75">
      <c r="AR1815" s="27"/>
      <c r="AS1815" s="27"/>
      <c r="AT1815" s="27"/>
    </row>
    <row r="1816" spans="44:46" ht="12.75">
      <c r="AR1816" s="27"/>
      <c r="AS1816" s="27"/>
      <c r="AT1816" s="27"/>
    </row>
    <row r="1817" spans="44:46" ht="12.75">
      <c r="AR1817" s="27"/>
      <c r="AS1817" s="27"/>
      <c r="AT1817" s="27"/>
    </row>
    <row r="1818" spans="44:46" ht="12.75">
      <c r="AR1818" s="27"/>
      <c r="AS1818" s="27"/>
      <c r="AT1818" s="27"/>
    </row>
    <row r="1819" spans="44:46" ht="12.75">
      <c r="AR1819" s="27"/>
      <c r="AS1819" s="27"/>
      <c r="AT1819" s="27"/>
    </row>
    <row r="1820" spans="44:46" ht="12.75">
      <c r="AR1820" s="27"/>
      <c r="AS1820" s="27"/>
      <c r="AT1820" s="27"/>
    </row>
    <row r="1821" spans="44:46" ht="12.75">
      <c r="AR1821" s="27"/>
      <c r="AS1821" s="27"/>
      <c r="AT1821" s="27"/>
    </row>
    <row r="1822" spans="44:46" ht="12.75">
      <c r="AR1822" s="27"/>
      <c r="AS1822" s="27"/>
      <c r="AT1822" s="27"/>
    </row>
    <row r="1823" spans="44:46" ht="12.75">
      <c r="AR1823" s="27"/>
      <c r="AS1823" s="27"/>
      <c r="AT1823" s="27"/>
    </row>
    <row r="1824" spans="44:46" ht="12.75">
      <c r="AR1824" s="27"/>
      <c r="AS1824" s="27"/>
      <c r="AT1824" s="27"/>
    </row>
    <row r="1825" spans="44:46" ht="12.75">
      <c r="AR1825" s="27"/>
      <c r="AS1825" s="27"/>
      <c r="AT1825" s="27"/>
    </row>
    <row r="1826" spans="44:46" ht="12.75">
      <c r="AR1826" s="27"/>
      <c r="AS1826" s="27"/>
      <c r="AT1826" s="27"/>
    </row>
    <row r="1827" spans="44:46" ht="12.75">
      <c r="AR1827" s="27"/>
      <c r="AS1827" s="27"/>
      <c r="AT1827" s="27"/>
    </row>
    <row r="1828" spans="44:46" ht="12.75">
      <c r="AR1828" s="27"/>
      <c r="AS1828" s="27"/>
      <c r="AT1828" s="27"/>
    </row>
    <row r="1829" spans="44:46" ht="12.75">
      <c r="AR1829" s="27"/>
      <c r="AS1829" s="27"/>
      <c r="AT1829" s="27"/>
    </row>
    <row r="1830" spans="44:46" ht="12.75">
      <c r="AR1830" s="27"/>
      <c r="AS1830" s="27"/>
      <c r="AT1830" s="27"/>
    </row>
    <row r="1831" spans="44:46" ht="12.75">
      <c r="AR1831" s="27"/>
      <c r="AS1831" s="27"/>
      <c r="AT1831" s="27"/>
    </row>
    <row r="1832" spans="44:46" ht="12.75">
      <c r="AR1832" s="27"/>
      <c r="AS1832" s="27"/>
      <c r="AT1832" s="27"/>
    </row>
    <row r="1833" spans="44:46" ht="12.75">
      <c r="AR1833" s="27"/>
      <c r="AS1833" s="27"/>
      <c r="AT1833" s="27"/>
    </row>
    <row r="1834" spans="44:46" ht="12.75">
      <c r="AR1834" s="27"/>
      <c r="AS1834" s="27"/>
      <c r="AT1834" s="27"/>
    </row>
    <row r="1835" spans="44:46" ht="12.75">
      <c r="AR1835" s="27"/>
      <c r="AS1835" s="27"/>
      <c r="AT1835" s="27"/>
    </row>
    <row r="1836" spans="44:46" ht="12.75">
      <c r="AR1836" s="27"/>
      <c r="AS1836" s="27"/>
      <c r="AT1836" s="27"/>
    </row>
    <row r="1837" spans="44:46" ht="12.75">
      <c r="AR1837" s="27"/>
      <c r="AS1837" s="27"/>
      <c r="AT1837" s="27"/>
    </row>
    <row r="1838" spans="44:46" ht="12.75">
      <c r="AR1838" s="27"/>
      <c r="AS1838" s="27"/>
      <c r="AT1838" s="27"/>
    </row>
    <row r="1839" spans="44:46" ht="12.75">
      <c r="AR1839" s="27"/>
      <c r="AS1839" s="27"/>
      <c r="AT1839" s="27"/>
    </row>
    <row r="1840" spans="44:46" ht="12.75">
      <c r="AR1840" s="27"/>
      <c r="AS1840" s="27"/>
      <c r="AT1840" s="27"/>
    </row>
    <row r="1841" spans="44:46" ht="12.75">
      <c r="AR1841" s="27"/>
      <c r="AS1841" s="27"/>
      <c r="AT1841" s="27"/>
    </row>
    <row r="1842" spans="44:46" ht="12.75">
      <c r="AR1842" s="27"/>
      <c r="AS1842" s="27"/>
      <c r="AT1842" s="27"/>
    </row>
    <row r="1843" spans="44:46" ht="12.75">
      <c r="AR1843" s="27"/>
      <c r="AS1843" s="27"/>
      <c r="AT1843" s="27"/>
    </row>
    <row r="1844" spans="44:46" ht="12.75">
      <c r="AR1844" s="27"/>
      <c r="AS1844" s="27"/>
      <c r="AT1844" s="27"/>
    </row>
    <row r="1845" spans="44:46" ht="12.75">
      <c r="AR1845" s="27"/>
      <c r="AS1845" s="27"/>
      <c r="AT1845" s="27"/>
    </row>
    <row r="1846" spans="44:46" ht="12.75">
      <c r="AR1846" s="27"/>
      <c r="AS1846" s="27"/>
      <c r="AT1846" s="27"/>
    </row>
    <row r="1847" spans="44:46" ht="12.75">
      <c r="AR1847" s="27"/>
      <c r="AS1847" s="27"/>
      <c r="AT1847" s="27"/>
    </row>
    <row r="1848" spans="44:46" ht="12.75">
      <c r="AR1848" s="27"/>
      <c r="AS1848" s="27"/>
      <c r="AT1848" s="27"/>
    </row>
    <row r="1849" spans="44:46" ht="12.75">
      <c r="AR1849" s="27"/>
      <c r="AS1849" s="27"/>
      <c r="AT1849" s="27"/>
    </row>
    <row r="1850" spans="44:46" ht="12.75">
      <c r="AR1850" s="27"/>
      <c r="AS1850" s="27"/>
      <c r="AT1850" s="27"/>
    </row>
    <row r="1851" spans="44:46" ht="12.75">
      <c r="AR1851" s="27"/>
      <c r="AS1851" s="27"/>
      <c r="AT1851" s="27"/>
    </row>
    <row r="1852" spans="44:46" ht="12.75">
      <c r="AR1852" s="27"/>
      <c r="AS1852" s="27"/>
      <c r="AT1852" s="27"/>
    </row>
    <row r="1853" spans="44:46" ht="12.75">
      <c r="AR1853" s="27"/>
      <c r="AS1853" s="27"/>
      <c r="AT1853" s="27"/>
    </row>
    <row r="1854" spans="44:46" ht="12.75">
      <c r="AR1854" s="27"/>
      <c r="AS1854" s="27"/>
      <c r="AT1854" s="27"/>
    </row>
    <row r="1855" spans="44:46" ht="12.75">
      <c r="AR1855" s="27"/>
      <c r="AS1855" s="27"/>
      <c r="AT1855" s="27"/>
    </row>
    <row r="1856" spans="44:46" ht="12.75">
      <c r="AR1856" s="27"/>
      <c r="AS1856" s="27"/>
      <c r="AT1856" s="27"/>
    </row>
    <row r="1857" spans="44:46" ht="12.75">
      <c r="AR1857" s="27"/>
      <c r="AS1857" s="27"/>
      <c r="AT1857" s="27"/>
    </row>
    <row r="1858" spans="44:46" ht="12.75">
      <c r="AR1858" s="27"/>
      <c r="AS1858" s="27"/>
      <c r="AT1858" s="27"/>
    </row>
    <row r="1859" spans="44:46" ht="12.75">
      <c r="AR1859" s="27"/>
      <c r="AS1859" s="27"/>
      <c r="AT1859" s="27"/>
    </row>
    <row r="1860" spans="44:46" ht="12.75">
      <c r="AR1860" s="27"/>
      <c r="AS1860" s="27"/>
      <c r="AT1860" s="27"/>
    </row>
    <row r="1861" spans="44:46" ht="12.75">
      <c r="AR1861" s="27"/>
      <c r="AS1861" s="27"/>
      <c r="AT1861" s="27"/>
    </row>
    <row r="1862" spans="44:46" ht="12.75">
      <c r="AR1862" s="27"/>
      <c r="AS1862" s="27"/>
      <c r="AT1862" s="27"/>
    </row>
    <row r="1863" spans="44:46" ht="12.75">
      <c r="AR1863" s="27"/>
      <c r="AS1863" s="27"/>
      <c r="AT1863" s="27"/>
    </row>
    <row r="1864" spans="44:46" ht="12.75">
      <c r="AR1864" s="27"/>
      <c r="AS1864" s="27"/>
      <c r="AT1864" s="27"/>
    </row>
    <row r="1865" spans="44:46" ht="12.75">
      <c r="AR1865" s="27"/>
      <c r="AS1865" s="27"/>
      <c r="AT1865" s="27"/>
    </row>
    <row r="1866" spans="44:46" ht="12.75">
      <c r="AR1866" s="27"/>
      <c r="AS1866" s="27"/>
      <c r="AT1866" s="27"/>
    </row>
    <row r="1867" spans="44:46" ht="12.75">
      <c r="AR1867" s="27"/>
      <c r="AS1867" s="27"/>
      <c r="AT1867" s="27"/>
    </row>
    <row r="1868" spans="44:46" ht="12.75">
      <c r="AR1868" s="27"/>
      <c r="AS1868" s="27"/>
      <c r="AT1868" s="27"/>
    </row>
    <row r="1869" spans="44:46" ht="12.75">
      <c r="AR1869" s="27"/>
      <c r="AS1869" s="27"/>
      <c r="AT1869" s="27"/>
    </row>
    <row r="1870" spans="44:46" ht="12.75">
      <c r="AR1870" s="27"/>
      <c r="AS1870" s="27"/>
      <c r="AT1870" s="27"/>
    </row>
    <row r="1871" spans="44:46" ht="12.75">
      <c r="AR1871" s="27"/>
      <c r="AS1871" s="27"/>
      <c r="AT1871" s="27"/>
    </row>
    <row r="1872" spans="44:46" ht="12.75">
      <c r="AR1872" s="27"/>
      <c r="AS1872" s="27"/>
      <c r="AT1872" s="27"/>
    </row>
    <row r="1873" spans="44:46" ht="12.75">
      <c r="AR1873" s="27"/>
      <c r="AS1873" s="27"/>
      <c r="AT1873" s="27"/>
    </row>
    <row r="1874" spans="44:46" ht="12.75">
      <c r="AR1874" s="27"/>
      <c r="AS1874" s="27"/>
      <c r="AT1874" s="27"/>
    </row>
    <row r="1875" spans="44:46" ht="12.75">
      <c r="AR1875" s="27"/>
      <c r="AS1875" s="27"/>
      <c r="AT1875" s="27"/>
    </row>
    <row r="1876" spans="44:46" ht="12.75">
      <c r="AR1876" s="27"/>
      <c r="AS1876" s="27"/>
      <c r="AT1876" s="27"/>
    </row>
    <row r="1877" spans="44:46" ht="12.75">
      <c r="AR1877" s="27"/>
      <c r="AS1877" s="27"/>
      <c r="AT1877" s="27"/>
    </row>
    <row r="1878" spans="44:46" ht="12.75">
      <c r="AR1878" s="27"/>
      <c r="AS1878" s="27"/>
      <c r="AT1878" s="27"/>
    </row>
    <row r="1879" spans="44:46" ht="12.75">
      <c r="AR1879" s="27"/>
      <c r="AS1879" s="27"/>
      <c r="AT1879" s="27"/>
    </row>
    <row r="1880" spans="44:46" ht="12.75">
      <c r="AR1880" s="27"/>
      <c r="AS1880" s="27"/>
      <c r="AT1880" s="27"/>
    </row>
    <row r="1881" spans="44:46" ht="12.75">
      <c r="AR1881" s="27"/>
      <c r="AS1881" s="27"/>
      <c r="AT1881" s="27"/>
    </row>
    <row r="1882" spans="44:46" ht="12.75">
      <c r="AR1882" s="27"/>
      <c r="AS1882" s="27"/>
      <c r="AT1882" s="27"/>
    </row>
    <row r="1883" spans="44:46" ht="12.75">
      <c r="AR1883" s="27"/>
      <c r="AS1883" s="27"/>
      <c r="AT1883" s="27"/>
    </row>
    <row r="1884" spans="44:46" ht="12.75">
      <c r="AR1884" s="27"/>
      <c r="AS1884" s="27"/>
      <c r="AT1884" s="27"/>
    </row>
    <row r="1885" spans="44:46" ht="12.75">
      <c r="AR1885" s="27"/>
      <c r="AS1885" s="27"/>
      <c r="AT1885" s="27"/>
    </row>
    <row r="1886" spans="44:46" ht="12.75">
      <c r="AR1886" s="27"/>
      <c r="AS1886" s="27"/>
      <c r="AT1886" s="27"/>
    </row>
    <row r="1887" spans="44:46" ht="12.75">
      <c r="AR1887" s="27"/>
      <c r="AS1887" s="27"/>
      <c r="AT1887" s="27"/>
    </row>
    <row r="1888" spans="44:46" ht="12.75">
      <c r="AR1888" s="27"/>
      <c r="AS1888" s="27"/>
      <c r="AT1888" s="27"/>
    </row>
    <row r="1889" spans="44:46" ht="12.75">
      <c r="AR1889" s="27"/>
      <c r="AS1889" s="27"/>
      <c r="AT1889" s="27"/>
    </row>
    <row r="1890" spans="44:46" ht="12.75">
      <c r="AR1890" s="27"/>
      <c r="AS1890" s="27"/>
      <c r="AT1890" s="27"/>
    </row>
    <row r="1891" spans="44:46" ht="12.75">
      <c r="AR1891" s="27"/>
      <c r="AS1891" s="27"/>
      <c r="AT1891" s="27"/>
    </row>
    <row r="1892" spans="44:46" ht="12.75">
      <c r="AR1892" s="27"/>
      <c r="AS1892" s="27"/>
      <c r="AT1892" s="27"/>
    </row>
    <row r="1893" spans="44:46" ht="12.75">
      <c r="AR1893" s="27"/>
      <c r="AS1893" s="27"/>
      <c r="AT1893" s="27"/>
    </row>
    <row r="1894" spans="44:46" ht="12.75">
      <c r="AR1894" s="27"/>
      <c r="AS1894" s="27"/>
      <c r="AT1894" s="27"/>
    </row>
    <row r="1895" spans="44:46" ht="12.75">
      <c r="AR1895" s="27"/>
      <c r="AS1895" s="27"/>
      <c r="AT1895" s="27"/>
    </row>
    <row r="1896" spans="44:46" ht="12.75">
      <c r="AR1896" s="27"/>
      <c r="AS1896" s="27"/>
      <c r="AT1896" s="27"/>
    </row>
    <row r="1897" spans="44:46" ht="12.75">
      <c r="AR1897" s="27"/>
      <c r="AS1897" s="27"/>
      <c r="AT1897" s="27"/>
    </row>
    <row r="1898" spans="44:46" ht="12.75">
      <c r="AR1898" s="27"/>
      <c r="AS1898" s="27"/>
      <c r="AT1898" s="27"/>
    </row>
    <row r="1899" spans="44:46" ht="12.75">
      <c r="AR1899" s="27"/>
      <c r="AS1899" s="27"/>
      <c r="AT1899" s="27"/>
    </row>
    <row r="1900" spans="44:46" ht="12.75">
      <c r="AR1900" s="27"/>
      <c r="AS1900" s="27"/>
      <c r="AT1900" s="27"/>
    </row>
    <row r="1901" spans="44:46" ht="12.75">
      <c r="AR1901" s="27"/>
      <c r="AS1901" s="27"/>
      <c r="AT1901" s="27"/>
    </row>
    <row r="1902" spans="44:46" ht="12.75">
      <c r="AR1902" s="27"/>
      <c r="AS1902" s="27"/>
      <c r="AT1902" s="27"/>
    </row>
    <row r="1903" spans="44:46" ht="12.75">
      <c r="AR1903" s="27"/>
      <c r="AS1903" s="27"/>
      <c r="AT1903" s="27"/>
    </row>
    <row r="1904" spans="44:46" ht="12.75">
      <c r="AR1904" s="27"/>
      <c r="AS1904" s="27"/>
      <c r="AT1904" s="27"/>
    </row>
    <row r="1905" spans="44:46" ht="12.75">
      <c r="AR1905" s="27"/>
      <c r="AS1905" s="27"/>
      <c r="AT1905" s="27"/>
    </row>
    <row r="1906" spans="44:46" ht="12.75">
      <c r="AR1906" s="27"/>
      <c r="AS1906" s="27"/>
      <c r="AT1906" s="27"/>
    </row>
    <row r="1907" spans="44:46" ht="12.75">
      <c r="AR1907" s="27"/>
      <c r="AS1907" s="27"/>
      <c r="AT1907" s="27"/>
    </row>
    <row r="1908" spans="44:46" ht="12.75">
      <c r="AR1908" s="27"/>
      <c r="AS1908" s="27"/>
      <c r="AT1908" s="27"/>
    </row>
    <row r="1909" spans="44:46" ht="12.75">
      <c r="AR1909" s="27"/>
      <c r="AS1909" s="27"/>
      <c r="AT1909" s="27"/>
    </row>
    <row r="1910" spans="44:46" ht="12.75">
      <c r="AR1910" s="27"/>
      <c r="AS1910" s="27"/>
      <c r="AT1910" s="27"/>
    </row>
    <row r="1911" spans="44:46" ht="12.75">
      <c r="AR1911" s="27"/>
      <c r="AS1911" s="27"/>
      <c r="AT1911" s="27"/>
    </row>
    <row r="1912" spans="44:46" ht="12.75">
      <c r="AR1912" s="27"/>
      <c r="AS1912" s="27"/>
      <c r="AT1912" s="27"/>
    </row>
    <row r="1913" spans="44:46" ht="12.75">
      <c r="AR1913" s="27"/>
      <c r="AS1913" s="27"/>
      <c r="AT1913" s="27"/>
    </row>
    <row r="1914" spans="44:46" ht="12.75">
      <c r="AR1914" s="27"/>
      <c r="AS1914" s="27"/>
      <c r="AT1914" s="27"/>
    </row>
    <row r="1915" spans="44:46" ht="12.75">
      <c r="AR1915" s="27"/>
      <c r="AS1915" s="27"/>
      <c r="AT1915" s="27"/>
    </row>
    <row r="1916" spans="44:46" ht="12.75">
      <c r="AR1916" s="27"/>
      <c r="AS1916" s="27"/>
      <c r="AT1916" s="27"/>
    </row>
    <row r="1917" spans="44:46" ht="12.75">
      <c r="AR1917" s="27"/>
      <c r="AS1917" s="27"/>
      <c r="AT1917" s="27"/>
    </row>
    <row r="1918" spans="44:46" ht="12.75">
      <c r="AR1918" s="27"/>
      <c r="AS1918" s="27"/>
      <c r="AT1918" s="27"/>
    </row>
    <row r="1919" spans="44:46" ht="12.75">
      <c r="AR1919" s="27"/>
      <c r="AS1919" s="27"/>
      <c r="AT1919" s="27"/>
    </row>
    <row r="1920" spans="44:46" ht="12.75">
      <c r="AR1920" s="27"/>
      <c r="AS1920" s="27"/>
      <c r="AT1920" s="27"/>
    </row>
    <row r="1921" spans="44:46" ht="12.75">
      <c r="AR1921" s="27"/>
      <c r="AS1921" s="27"/>
      <c r="AT1921" s="27"/>
    </row>
    <row r="1922" spans="44:46" ht="12.75">
      <c r="AR1922" s="27"/>
      <c r="AS1922" s="27"/>
      <c r="AT1922" s="27"/>
    </row>
    <row r="1923" spans="44:46" ht="12.75">
      <c r="AR1923" s="27"/>
      <c r="AS1923" s="27"/>
      <c r="AT1923" s="27"/>
    </row>
    <row r="1924" spans="44:46" ht="12.75">
      <c r="AR1924" s="27"/>
      <c r="AS1924" s="27"/>
      <c r="AT1924" s="27"/>
    </row>
    <row r="1925" spans="44:46" ht="12.75">
      <c r="AR1925" s="27"/>
      <c r="AS1925" s="27"/>
      <c r="AT1925" s="27"/>
    </row>
    <row r="1926" spans="44:46" ht="12.75">
      <c r="AR1926" s="27"/>
      <c r="AS1926" s="27"/>
      <c r="AT1926" s="27"/>
    </row>
    <row r="1927" spans="44:46" ht="12.75">
      <c r="AR1927" s="27"/>
      <c r="AS1927" s="27"/>
      <c r="AT1927" s="27"/>
    </row>
    <row r="1928" spans="44:46" ht="12.75">
      <c r="AR1928" s="27"/>
      <c r="AS1928" s="27"/>
      <c r="AT1928" s="27"/>
    </row>
    <row r="1929" spans="44:46" ht="12.75">
      <c r="AR1929" s="27"/>
      <c r="AS1929" s="27"/>
      <c r="AT1929" s="27"/>
    </row>
    <row r="1930" spans="44:46" ht="12.75">
      <c r="AR1930" s="27"/>
      <c r="AS1930" s="27"/>
      <c r="AT1930" s="27"/>
    </row>
    <row r="1931" spans="44:46" ht="12.75">
      <c r="AR1931" s="27"/>
      <c r="AS1931" s="27"/>
      <c r="AT1931" s="27"/>
    </row>
    <row r="1932" spans="44:46" ht="12.75">
      <c r="AR1932" s="27"/>
      <c r="AS1932" s="27"/>
      <c r="AT1932" s="27"/>
    </row>
    <row r="1933" spans="44:46" ht="12.75">
      <c r="AR1933" s="27"/>
      <c r="AS1933" s="27"/>
      <c r="AT1933" s="27"/>
    </row>
    <row r="1934" spans="44:46" ht="12.75">
      <c r="AR1934" s="27"/>
      <c r="AS1934" s="27"/>
      <c r="AT1934" s="27"/>
    </row>
    <row r="1935" spans="44:46" ht="12.75">
      <c r="AR1935" s="27"/>
      <c r="AS1935" s="27"/>
      <c r="AT1935" s="27"/>
    </row>
    <row r="1936" spans="44:46" ht="12.75">
      <c r="AR1936" s="27"/>
      <c r="AS1936" s="27"/>
      <c r="AT1936" s="27"/>
    </row>
    <row r="1937" spans="44:46" ht="12.75">
      <c r="AR1937" s="27"/>
      <c r="AS1937" s="27"/>
      <c r="AT1937" s="27"/>
    </row>
    <row r="1938" spans="44:46" ht="12.75">
      <c r="AR1938" s="27"/>
      <c r="AS1938" s="27"/>
      <c r="AT1938" s="27"/>
    </row>
    <row r="1939" spans="44:46" ht="12.75">
      <c r="AR1939" s="27"/>
      <c r="AS1939" s="27"/>
      <c r="AT1939" s="27"/>
    </row>
    <row r="1940" spans="44:46" ht="12.75">
      <c r="AR1940" s="27"/>
      <c r="AS1940" s="27"/>
      <c r="AT1940" s="27"/>
    </row>
    <row r="1941" spans="44:46" ht="12.75">
      <c r="AR1941" s="27"/>
      <c r="AS1941" s="27"/>
      <c r="AT1941" s="27"/>
    </row>
    <row r="1942" spans="44:46" ht="12.75">
      <c r="AR1942" s="27"/>
      <c r="AS1942" s="27"/>
      <c r="AT1942" s="27"/>
    </row>
    <row r="1943" spans="44:46" ht="12.75">
      <c r="AR1943" s="27"/>
      <c r="AS1943" s="27"/>
      <c r="AT1943" s="27"/>
    </row>
    <row r="1944" spans="44:46" ht="12.75">
      <c r="AR1944" s="27"/>
      <c r="AS1944" s="27"/>
      <c r="AT1944" s="27"/>
    </row>
    <row r="1945" spans="44:46" ht="12.75">
      <c r="AR1945" s="27"/>
      <c r="AS1945" s="27"/>
      <c r="AT1945" s="27"/>
    </row>
    <row r="1946" spans="44:46" ht="12.75">
      <c r="AR1946" s="27"/>
      <c r="AS1946" s="27"/>
      <c r="AT1946" s="27"/>
    </row>
    <row r="1947" spans="44:46" ht="12.75">
      <c r="AR1947" s="27"/>
      <c r="AS1947" s="27"/>
      <c r="AT1947" s="27"/>
    </row>
    <row r="1948" spans="44:46" ht="12.75">
      <c r="AR1948" s="27"/>
      <c r="AS1948" s="27"/>
      <c r="AT1948" s="27"/>
    </row>
    <row r="1949" spans="44:46" ht="12.75">
      <c r="AR1949" s="27"/>
      <c r="AS1949" s="27"/>
      <c r="AT1949" s="27"/>
    </row>
    <row r="1950" spans="44:46" ht="12.75">
      <c r="AR1950" s="27"/>
      <c r="AS1950" s="27"/>
      <c r="AT1950" s="27"/>
    </row>
    <row r="1951" spans="44:46" ht="12.75">
      <c r="AR1951" s="27"/>
      <c r="AS1951" s="27"/>
      <c r="AT1951" s="27"/>
    </row>
    <row r="1952" spans="44:46" ht="12.75">
      <c r="AR1952" s="27"/>
      <c r="AS1952" s="27"/>
      <c r="AT1952" s="27"/>
    </row>
    <row r="1953" spans="44:46" ht="12.75">
      <c r="AR1953" s="27"/>
      <c r="AS1953" s="27"/>
      <c r="AT1953" s="27"/>
    </row>
    <row r="1954" spans="44:46" ht="12.75">
      <c r="AR1954" s="27"/>
      <c r="AS1954" s="27"/>
      <c r="AT1954" s="27"/>
    </row>
    <row r="1955" spans="44:46" ht="12.75">
      <c r="AR1955" s="27"/>
      <c r="AS1955" s="27"/>
      <c r="AT1955" s="27"/>
    </row>
    <row r="1956" spans="44:46" ht="12.75">
      <c r="AR1956" s="27"/>
      <c r="AS1956" s="27"/>
      <c r="AT1956" s="27"/>
    </row>
    <row r="1957" spans="44:46" ht="12.75">
      <c r="AR1957" s="27"/>
      <c r="AS1957" s="27"/>
      <c r="AT1957" s="27"/>
    </row>
    <row r="1958" spans="44:46" ht="12.75">
      <c r="AR1958" s="27"/>
      <c r="AS1958" s="27"/>
      <c r="AT1958" s="27"/>
    </row>
    <row r="1959" spans="44:46" ht="12.75">
      <c r="AR1959" s="27"/>
      <c r="AS1959" s="27"/>
      <c r="AT1959" s="27"/>
    </row>
    <row r="1960" spans="44:46" ht="12.75">
      <c r="AR1960" s="27"/>
      <c r="AS1960" s="27"/>
      <c r="AT1960" s="27"/>
    </row>
    <row r="1961" spans="44:46" ht="12.75">
      <c r="AR1961" s="27"/>
      <c r="AS1961" s="27"/>
      <c r="AT1961" s="27"/>
    </row>
    <row r="1962" spans="44:46" ht="12.75">
      <c r="AR1962" s="27"/>
      <c r="AS1962" s="27"/>
      <c r="AT1962" s="27"/>
    </row>
    <row r="1963" spans="44:46" ht="12.75">
      <c r="AR1963" s="27"/>
      <c r="AS1963" s="27"/>
      <c r="AT1963" s="27"/>
    </row>
    <row r="1964" spans="44:46" ht="12.75">
      <c r="AR1964" s="27"/>
      <c r="AS1964" s="27"/>
      <c r="AT1964" s="27"/>
    </row>
    <row r="1965" spans="44:46" ht="12.75">
      <c r="AR1965" s="27"/>
      <c r="AS1965" s="27"/>
      <c r="AT1965" s="27"/>
    </row>
    <row r="1966" spans="44:46" ht="12.75">
      <c r="AR1966" s="27"/>
      <c r="AS1966" s="27"/>
      <c r="AT1966" s="27"/>
    </row>
    <row r="1967" spans="44:46" ht="12.75">
      <c r="AR1967" s="27"/>
      <c r="AS1967" s="27"/>
      <c r="AT1967" s="27"/>
    </row>
    <row r="1968" spans="44:46" ht="12.75">
      <c r="AR1968" s="27"/>
      <c r="AS1968" s="27"/>
      <c r="AT1968" s="27"/>
    </row>
    <row r="1969" spans="44:46" ht="12.75">
      <c r="AR1969" s="27"/>
      <c r="AS1969" s="27"/>
      <c r="AT1969" s="27"/>
    </row>
    <row r="1970" spans="44:46" ht="12.75">
      <c r="AR1970" s="27"/>
      <c r="AS1970" s="27"/>
      <c r="AT1970" s="27"/>
    </row>
    <row r="1971" spans="44:46" ht="12.75">
      <c r="AR1971" s="27"/>
      <c r="AS1971" s="27"/>
      <c r="AT1971" s="27"/>
    </row>
    <row r="1972" spans="44:46" ht="12.75">
      <c r="AR1972" s="27"/>
      <c r="AS1972" s="27"/>
      <c r="AT1972" s="27"/>
    </row>
    <row r="1973" spans="44:46" ht="12.75">
      <c r="AR1973" s="27"/>
      <c r="AS1973" s="27"/>
      <c r="AT1973" s="27"/>
    </row>
    <row r="1974" spans="44:46" ht="12.75">
      <c r="AR1974" s="27"/>
      <c r="AS1974" s="27"/>
      <c r="AT1974" s="27"/>
    </row>
    <row r="1975" spans="44:46" ht="12.75">
      <c r="AR1975" s="27"/>
      <c r="AS1975" s="27"/>
      <c r="AT1975" s="27"/>
    </row>
    <row r="1976" spans="44:46" ht="12.75">
      <c r="AR1976" s="27"/>
      <c r="AS1976" s="27"/>
      <c r="AT1976" s="27"/>
    </row>
    <row r="1977" spans="44:46" ht="12.75">
      <c r="AR1977" s="27"/>
      <c r="AS1977" s="27"/>
      <c r="AT1977" s="27"/>
    </row>
    <row r="1978" spans="44:46" ht="12.75">
      <c r="AR1978" s="27"/>
      <c r="AS1978" s="27"/>
      <c r="AT1978" s="27"/>
    </row>
    <row r="1979" spans="44:46" ht="12.75">
      <c r="AR1979" s="27"/>
      <c r="AS1979" s="27"/>
      <c r="AT1979" s="27"/>
    </row>
    <row r="1980" spans="44:46" ht="12.75">
      <c r="AR1980" s="27"/>
      <c r="AS1980" s="27"/>
      <c r="AT1980" s="27"/>
    </row>
    <row r="1981" spans="44:46" ht="12.75">
      <c r="AR1981" s="27"/>
      <c r="AS1981" s="27"/>
      <c r="AT1981" s="27"/>
    </row>
    <row r="1982" spans="44:46" ht="12.75">
      <c r="AR1982" s="27"/>
      <c r="AS1982" s="27"/>
      <c r="AT1982" s="27"/>
    </row>
    <row r="1983" spans="44:46" ht="12.75">
      <c r="AR1983" s="27"/>
      <c r="AS1983" s="27"/>
      <c r="AT1983" s="27"/>
    </row>
    <row r="1984" spans="44:46" ht="12.75">
      <c r="AR1984" s="27"/>
      <c r="AS1984" s="27"/>
      <c r="AT1984" s="27"/>
    </row>
    <row r="1985" spans="44:46" ht="12.75">
      <c r="AR1985" s="27"/>
      <c r="AS1985" s="27"/>
      <c r="AT1985" s="27"/>
    </row>
    <row r="1986" spans="44:46" ht="12.75">
      <c r="AR1986" s="27"/>
      <c r="AS1986" s="27"/>
      <c r="AT1986" s="27"/>
    </row>
    <row r="1987" spans="44:46" ht="12.75">
      <c r="AR1987" s="27"/>
      <c r="AS1987" s="27"/>
      <c r="AT1987" s="27"/>
    </row>
    <row r="1988" spans="44:46" ht="12.75">
      <c r="AR1988" s="27"/>
      <c r="AS1988" s="27"/>
      <c r="AT1988" s="27"/>
    </row>
    <row r="1989" spans="44:46" ht="12.75">
      <c r="AR1989" s="27"/>
      <c r="AS1989" s="27"/>
      <c r="AT1989" s="27"/>
    </row>
    <row r="1990" spans="44:46" ht="12.75">
      <c r="AR1990" s="27"/>
      <c r="AS1990" s="27"/>
      <c r="AT1990" s="27"/>
    </row>
    <row r="1991" spans="44:46" ht="12.75">
      <c r="AR1991" s="27"/>
      <c r="AS1991" s="27"/>
      <c r="AT1991" s="27"/>
    </row>
    <row r="1992" spans="44:46" ht="12.75">
      <c r="AR1992" s="27"/>
      <c r="AS1992" s="27"/>
      <c r="AT1992" s="27"/>
    </row>
    <row r="1993" spans="44:46" ht="12.75">
      <c r="AR1993" s="27"/>
      <c r="AS1993" s="27"/>
      <c r="AT1993" s="27"/>
    </row>
    <row r="1994" spans="44:46" ht="12.75">
      <c r="AR1994" s="27"/>
      <c r="AS1994" s="27"/>
      <c r="AT1994" s="27"/>
    </row>
    <row r="1995" spans="44:46" ht="12.75">
      <c r="AR1995" s="27"/>
      <c r="AS1995" s="27"/>
      <c r="AT1995" s="27"/>
    </row>
    <row r="1996" spans="44:46" ht="12.75">
      <c r="AR1996" s="27"/>
      <c r="AS1996" s="27"/>
      <c r="AT1996" s="27"/>
    </row>
    <row r="1997" spans="44:46" ht="12.75">
      <c r="AR1997" s="27"/>
      <c r="AS1997" s="27"/>
      <c r="AT1997" s="27"/>
    </row>
    <row r="1998" spans="44:46" ht="12.75">
      <c r="AR1998" s="27"/>
      <c r="AS1998" s="27"/>
      <c r="AT1998" s="27"/>
    </row>
    <row r="1999" spans="44:46" ht="12.75">
      <c r="AR1999" s="27"/>
      <c r="AS1999" s="27"/>
      <c r="AT1999" s="27"/>
    </row>
    <row r="2000" spans="44:46" ht="12.75">
      <c r="AR2000" s="27"/>
      <c r="AS2000" s="27"/>
      <c r="AT2000" s="27"/>
    </row>
    <row r="2001" spans="44:46" ht="12.75">
      <c r="AR2001" s="27"/>
      <c r="AS2001" s="27"/>
      <c r="AT2001" s="27"/>
    </row>
    <row r="2002" spans="44:46" ht="12.75">
      <c r="AR2002" s="27"/>
      <c r="AS2002" s="27"/>
      <c r="AT2002" s="27"/>
    </row>
    <row r="2003" spans="44:46" ht="12.75">
      <c r="AR2003" s="27"/>
      <c r="AS2003" s="27"/>
      <c r="AT2003" s="27"/>
    </row>
    <row r="2004" spans="44:46" ht="12.75">
      <c r="AR2004" s="27"/>
      <c r="AS2004" s="27"/>
      <c r="AT2004" s="27"/>
    </row>
    <row r="2005" spans="44:46" ht="12.75">
      <c r="AR2005" s="27"/>
      <c r="AS2005" s="27"/>
      <c r="AT2005" s="27"/>
    </row>
    <row r="2006" spans="44:46" ht="12.75">
      <c r="AR2006" s="27"/>
      <c r="AS2006" s="27"/>
      <c r="AT2006" s="27"/>
    </row>
    <row r="2007" spans="44:46" ht="12.75">
      <c r="AR2007" s="27"/>
      <c r="AS2007" s="27"/>
      <c r="AT2007" s="27"/>
    </row>
    <row r="2008" spans="44:46" ht="12.75">
      <c r="AR2008" s="27"/>
      <c r="AS2008" s="27"/>
      <c r="AT2008" s="27"/>
    </row>
    <row r="2009" spans="44:46" ht="12.75">
      <c r="AR2009" s="27"/>
      <c r="AS2009" s="27"/>
      <c r="AT2009" s="27"/>
    </row>
    <row r="2010" spans="44:46" ht="12.75">
      <c r="AR2010" s="27"/>
      <c r="AS2010" s="27"/>
      <c r="AT2010" s="27"/>
    </row>
    <row r="2011" spans="44:46" ht="12.75">
      <c r="AR2011" s="27"/>
      <c r="AS2011" s="27"/>
      <c r="AT2011" s="27"/>
    </row>
    <row r="2012" spans="44:46" ht="12.75">
      <c r="AR2012" s="27"/>
      <c r="AS2012" s="27"/>
      <c r="AT2012" s="27"/>
    </row>
    <row r="2013" spans="44:46" ht="12.75">
      <c r="AR2013" s="27"/>
      <c r="AS2013" s="27"/>
      <c r="AT2013" s="27"/>
    </row>
    <row r="2014" spans="44:46" ht="12.75">
      <c r="AR2014" s="27"/>
      <c r="AS2014" s="27"/>
      <c r="AT2014" s="27"/>
    </row>
    <row r="2015" spans="44:46" ht="12.75">
      <c r="AR2015" s="27"/>
      <c r="AS2015" s="27"/>
      <c r="AT2015" s="27"/>
    </row>
    <row r="2016" spans="44:46" ht="12.75">
      <c r="AR2016" s="27"/>
      <c r="AS2016" s="27"/>
      <c r="AT2016" s="27"/>
    </row>
    <row r="2017" spans="44:46" ht="12.75">
      <c r="AR2017" s="27"/>
      <c r="AS2017" s="27"/>
      <c r="AT2017" s="27"/>
    </row>
    <row r="2018" spans="44:46" ht="12.75">
      <c r="AR2018" s="27"/>
      <c r="AS2018" s="27"/>
      <c r="AT2018" s="27"/>
    </row>
    <row r="2019" spans="44:46" ht="12.75">
      <c r="AR2019" s="27"/>
      <c r="AS2019" s="27"/>
      <c r="AT2019" s="27"/>
    </row>
    <row r="2020" spans="44:46" ht="12.75">
      <c r="AR2020" s="27"/>
      <c r="AS2020" s="27"/>
      <c r="AT2020" s="27"/>
    </row>
    <row r="2021" spans="44:46" ht="12.75">
      <c r="AR2021" s="27"/>
      <c r="AS2021" s="27"/>
      <c r="AT2021" s="27"/>
    </row>
    <row r="2022" spans="44:46" ht="12.75">
      <c r="AR2022" s="27"/>
      <c r="AS2022" s="27"/>
      <c r="AT2022" s="27"/>
    </row>
    <row r="2023" spans="44:46" ht="12.75">
      <c r="AR2023" s="27"/>
      <c r="AS2023" s="27"/>
      <c r="AT2023" s="27"/>
    </row>
    <row r="2024" spans="44:46" ht="12.75">
      <c r="AR2024" s="27"/>
      <c r="AS2024" s="27"/>
      <c r="AT2024" s="27"/>
    </row>
    <row r="2025" spans="44:46" ht="12.75">
      <c r="AR2025" s="27"/>
      <c r="AS2025" s="27"/>
      <c r="AT2025" s="27"/>
    </row>
    <row r="2026" spans="44:46" ht="12.75">
      <c r="AR2026" s="27"/>
      <c r="AS2026" s="27"/>
      <c r="AT2026" s="27"/>
    </row>
    <row r="2027" spans="44:46" ht="12.75">
      <c r="AR2027" s="27"/>
      <c r="AS2027" s="27"/>
      <c r="AT2027" s="27"/>
    </row>
    <row r="2028" spans="44:46" ht="12.75">
      <c r="AR2028" s="27"/>
      <c r="AS2028" s="27"/>
      <c r="AT2028" s="27"/>
    </row>
    <row r="2029" spans="44:46" ht="12.75">
      <c r="AR2029" s="27"/>
      <c r="AS2029" s="27"/>
      <c r="AT2029" s="27"/>
    </row>
    <row r="2030" spans="44:46" ht="12.75">
      <c r="AR2030" s="27"/>
      <c r="AS2030" s="27"/>
      <c r="AT2030" s="27"/>
    </row>
    <row r="2031" spans="44:46" ht="12.75">
      <c r="AR2031" s="27"/>
      <c r="AS2031" s="27"/>
      <c r="AT2031" s="27"/>
    </row>
    <row r="2032" spans="44:46" ht="12.75">
      <c r="AR2032" s="27"/>
      <c r="AS2032" s="27"/>
      <c r="AT2032" s="27"/>
    </row>
    <row r="2033" spans="44:46" ht="12.75">
      <c r="AR2033" s="27"/>
      <c r="AS2033" s="27"/>
      <c r="AT2033" s="27"/>
    </row>
    <row r="2034" spans="44:46" ht="12.75">
      <c r="AR2034" s="27"/>
      <c r="AS2034" s="27"/>
      <c r="AT2034" s="27"/>
    </row>
    <row r="2035" spans="44:46" ht="12.75">
      <c r="AR2035" s="27"/>
      <c r="AS2035" s="27"/>
      <c r="AT2035" s="27"/>
    </row>
    <row r="2036" spans="44:46" ht="12.75">
      <c r="AR2036" s="27"/>
      <c r="AS2036" s="27"/>
      <c r="AT2036" s="27"/>
    </row>
    <row r="2037" spans="44:46" ht="12.75">
      <c r="AR2037" s="27"/>
      <c r="AS2037" s="27"/>
      <c r="AT2037" s="27"/>
    </row>
    <row r="2038" spans="44:46" ht="12.75">
      <c r="AR2038" s="27"/>
      <c r="AS2038" s="27"/>
      <c r="AT2038" s="27"/>
    </row>
    <row r="2039" spans="44:46" ht="12.75">
      <c r="AR2039" s="27"/>
      <c r="AS2039" s="27"/>
      <c r="AT2039" s="27"/>
    </row>
    <row r="2040" spans="44:46" ht="12.75">
      <c r="AR2040" s="27"/>
      <c r="AS2040" s="27"/>
      <c r="AT2040" s="27"/>
    </row>
    <row r="2041" spans="44:46" ht="12.75">
      <c r="AR2041" s="27"/>
      <c r="AS2041" s="27"/>
      <c r="AT2041" s="27"/>
    </row>
    <row r="2042" spans="44:46" ht="12.75">
      <c r="AR2042" s="27"/>
      <c r="AS2042" s="27"/>
      <c r="AT2042" s="27"/>
    </row>
    <row r="2043" spans="44:46" ht="12.75">
      <c r="AR2043" s="27"/>
      <c r="AS2043" s="27"/>
      <c r="AT2043" s="27"/>
    </row>
    <row r="2044" spans="44:46" ht="12.75">
      <c r="AR2044" s="27"/>
      <c r="AS2044" s="27"/>
      <c r="AT2044" s="27"/>
    </row>
    <row r="2045" spans="44:46" ht="12.75">
      <c r="AR2045" s="27"/>
      <c r="AS2045" s="27"/>
      <c r="AT2045" s="27"/>
    </row>
    <row r="2046" spans="44:46" ht="12.75">
      <c r="AR2046" s="27"/>
      <c r="AS2046" s="27"/>
      <c r="AT2046" s="27"/>
    </row>
    <row r="2047" spans="44:46" ht="12.75">
      <c r="AR2047" s="27"/>
      <c r="AS2047" s="27"/>
      <c r="AT2047" s="27"/>
    </row>
    <row r="2048" spans="44:46" ht="12.75">
      <c r="AR2048" s="27"/>
      <c r="AS2048" s="27"/>
      <c r="AT2048" s="27"/>
    </row>
    <row r="2049" spans="44:46" ht="12.75">
      <c r="AR2049" s="27"/>
      <c r="AS2049" s="27"/>
      <c r="AT2049" s="27"/>
    </row>
    <row r="2050" spans="44:46" ht="12.75">
      <c r="AR2050" s="27"/>
      <c r="AS2050" s="27"/>
      <c r="AT2050" s="27"/>
    </row>
    <row r="2051" spans="44:46" ht="12.75">
      <c r="AR2051" s="27"/>
      <c r="AS2051" s="27"/>
      <c r="AT2051" s="27"/>
    </row>
    <row r="2052" spans="44:46" ht="12.75">
      <c r="AR2052" s="27"/>
      <c r="AS2052" s="27"/>
      <c r="AT2052" s="27"/>
    </row>
    <row r="2053" spans="44:46" ht="12.75">
      <c r="AR2053" s="27"/>
      <c r="AS2053" s="27"/>
      <c r="AT2053" s="27"/>
    </row>
    <row r="2054" spans="44:46" ht="12.75">
      <c r="AR2054" s="27"/>
      <c r="AS2054" s="27"/>
      <c r="AT2054" s="27"/>
    </row>
    <row r="2055" spans="44:46" ht="12.75">
      <c r="AR2055" s="27"/>
      <c r="AS2055" s="27"/>
      <c r="AT2055" s="27"/>
    </row>
    <row r="2056" spans="44:46" ht="12.75">
      <c r="AR2056" s="27"/>
      <c r="AS2056" s="27"/>
      <c r="AT2056" s="27"/>
    </row>
    <row r="2057" spans="44:46" ht="12.75">
      <c r="AR2057" s="27"/>
      <c r="AS2057" s="27"/>
      <c r="AT2057" s="27"/>
    </row>
    <row r="2058" spans="44:46" ht="12.75">
      <c r="AR2058" s="27"/>
      <c r="AS2058" s="27"/>
      <c r="AT2058" s="27"/>
    </row>
    <row r="2059" spans="44:46" ht="12.75">
      <c r="AR2059" s="27"/>
      <c r="AS2059" s="27"/>
      <c r="AT2059" s="27"/>
    </row>
    <row r="2060" spans="44:46" ht="12.75">
      <c r="AR2060" s="27"/>
      <c r="AS2060" s="27"/>
      <c r="AT2060" s="27"/>
    </row>
    <row r="2061" spans="44:46" ht="12.75">
      <c r="AR2061" s="27"/>
      <c r="AS2061" s="27"/>
      <c r="AT2061" s="27"/>
    </row>
    <row r="2062" spans="44:46" ht="12.75">
      <c r="AR2062" s="27"/>
      <c r="AS2062" s="27"/>
      <c r="AT2062" s="27"/>
    </row>
    <row r="2063" spans="44:46" ht="12.75">
      <c r="AR2063" s="27"/>
      <c r="AS2063" s="27"/>
      <c r="AT2063" s="27"/>
    </row>
    <row r="2064" spans="44:46" ht="12.75">
      <c r="AR2064" s="27"/>
      <c r="AS2064" s="27"/>
      <c r="AT2064" s="27"/>
    </row>
    <row r="2065" spans="44:46" ht="12.75">
      <c r="AR2065" s="27"/>
      <c r="AS2065" s="27"/>
      <c r="AT2065" s="27"/>
    </row>
    <row r="2066" spans="44:46" ht="12.75">
      <c r="AR2066" s="27"/>
      <c r="AS2066" s="27"/>
      <c r="AT2066" s="27"/>
    </row>
    <row r="2067" spans="44:46" ht="12.75">
      <c r="AR2067" s="27"/>
      <c r="AS2067" s="27"/>
      <c r="AT2067" s="27"/>
    </row>
    <row r="2068" spans="44:46" ht="12.75">
      <c r="AR2068" s="27"/>
      <c r="AS2068" s="27"/>
      <c r="AT2068" s="27"/>
    </row>
    <row r="2069" spans="44:46" ht="12.75">
      <c r="AR2069" s="27"/>
      <c r="AS2069" s="27"/>
      <c r="AT2069" s="27"/>
    </row>
    <row r="2070" spans="44:46" ht="12.75">
      <c r="AR2070" s="27"/>
      <c r="AS2070" s="27"/>
      <c r="AT2070" s="27"/>
    </row>
    <row r="2071" spans="44:46" ht="12.75">
      <c r="AR2071" s="27"/>
      <c r="AS2071" s="27"/>
      <c r="AT2071" s="27"/>
    </row>
    <row r="2072" spans="44:46" ht="12.75">
      <c r="AR2072" s="27"/>
      <c r="AS2072" s="27"/>
      <c r="AT2072" s="27"/>
    </row>
    <row r="2073" spans="44:46" ht="12.75">
      <c r="AR2073" s="27"/>
      <c r="AS2073" s="27"/>
      <c r="AT2073" s="27"/>
    </row>
    <row r="2074" spans="44:46" ht="12.75">
      <c r="AR2074" s="27"/>
      <c r="AS2074" s="27"/>
      <c r="AT2074" s="27"/>
    </row>
    <row r="2075" spans="44:46" ht="12.75">
      <c r="AR2075" s="27"/>
      <c r="AS2075" s="27"/>
      <c r="AT2075" s="27"/>
    </row>
    <row r="2076" spans="44:46" ht="12.75">
      <c r="AR2076" s="27"/>
      <c r="AS2076" s="27"/>
      <c r="AT2076" s="27"/>
    </row>
    <row r="2077" spans="44:46" ht="12.75">
      <c r="AR2077" s="27"/>
      <c r="AS2077" s="27"/>
      <c r="AT2077" s="27"/>
    </row>
    <row r="2078" spans="44:46" ht="12.75">
      <c r="AR2078" s="27"/>
      <c r="AS2078" s="27"/>
      <c r="AT2078" s="27"/>
    </row>
    <row r="2079" spans="44:46" ht="12.75">
      <c r="AR2079" s="27"/>
      <c r="AS2079" s="27"/>
      <c r="AT2079" s="27"/>
    </row>
    <row r="2080" spans="44:46" ht="12.75">
      <c r="AR2080" s="27"/>
      <c r="AS2080" s="27"/>
      <c r="AT2080" s="27"/>
    </row>
    <row r="2081" spans="44:46" ht="12.75">
      <c r="AR2081" s="27"/>
      <c r="AS2081" s="27"/>
      <c r="AT2081" s="27"/>
    </row>
    <row r="2082" spans="44:46" ht="12.75">
      <c r="AR2082" s="27"/>
      <c r="AS2082" s="27"/>
      <c r="AT2082" s="27"/>
    </row>
    <row r="2083" spans="44:46" ht="12.75">
      <c r="AR2083" s="27"/>
      <c r="AS2083" s="27"/>
      <c r="AT2083" s="27"/>
    </row>
    <row r="2084" spans="44:46" ht="12.75">
      <c r="AR2084" s="27"/>
      <c r="AS2084" s="27"/>
      <c r="AT2084" s="27"/>
    </row>
    <row r="2085" spans="44:46" ht="12.75">
      <c r="AR2085" s="27"/>
      <c r="AS2085" s="27"/>
      <c r="AT2085" s="27"/>
    </row>
    <row r="2086" spans="44:46" ht="12.75">
      <c r="AR2086" s="27"/>
      <c r="AS2086" s="27"/>
      <c r="AT2086" s="27"/>
    </row>
    <row r="2087" spans="44:46" ht="12.75">
      <c r="AR2087" s="27"/>
      <c r="AS2087" s="27"/>
      <c r="AT2087" s="27"/>
    </row>
    <row r="2088" spans="44:46" ht="12.75">
      <c r="AR2088" s="27"/>
      <c r="AS2088" s="27"/>
      <c r="AT2088" s="27"/>
    </row>
    <row r="2089" spans="44:46" ht="12.75">
      <c r="AR2089" s="27"/>
      <c r="AS2089" s="27"/>
      <c r="AT2089" s="27"/>
    </row>
    <row r="2090" spans="44:46" ht="12.75">
      <c r="AR2090" s="27"/>
      <c r="AS2090" s="27"/>
      <c r="AT2090" s="27"/>
    </row>
    <row r="2091" spans="44:46" ht="12.75">
      <c r="AR2091" s="27"/>
      <c r="AS2091" s="27"/>
      <c r="AT2091" s="27"/>
    </row>
    <row r="2092" spans="44:46" ht="12.75">
      <c r="AR2092" s="27"/>
      <c r="AS2092" s="27"/>
      <c r="AT2092" s="27"/>
    </row>
    <row r="2093" spans="44:46" ht="12.75">
      <c r="AR2093" s="27"/>
      <c r="AS2093" s="27"/>
      <c r="AT2093" s="27"/>
    </row>
    <row r="2094" spans="44:46" ht="12.75">
      <c r="AR2094" s="27"/>
      <c r="AS2094" s="27"/>
      <c r="AT2094" s="27"/>
    </row>
    <row r="2095" spans="44:46" ht="12.75">
      <c r="AR2095" s="27"/>
      <c r="AS2095" s="27"/>
      <c r="AT2095" s="27"/>
    </row>
    <row r="2096" spans="44:46" ht="12.75">
      <c r="AR2096" s="27"/>
      <c r="AS2096" s="27"/>
      <c r="AT2096" s="27"/>
    </row>
    <row r="2097" spans="44:46" ht="12.75">
      <c r="AR2097" s="27"/>
      <c r="AS2097" s="27"/>
      <c r="AT2097" s="27"/>
    </row>
    <row r="2098" spans="44:46" ht="12.75">
      <c r="AR2098" s="27"/>
      <c r="AS2098" s="27"/>
      <c r="AT2098" s="27"/>
    </row>
    <row r="2099" spans="44:46" ht="12.75">
      <c r="AR2099" s="27"/>
      <c r="AS2099" s="27"/>
      <c r="AT2099" s="27"/>
    </row>
    <row r="2100" spans="44:46" ht="12.75">
      <c r="AR2100" s="27"/>
      <c r="AS2100" s="27"/>
      <c r="AT2100" s="27"/>
    </row>
    <row r="2101" spans="44:46" ht="12.75">
      <c r="AR2101" s="27"/>
      <c r="AS2101" s="27"/>
      <c r="AT2101" s="27"/>
    </row>
    <row r="2102" spans="44:46" ht="12.75">
      <c r="AR2102" s="27"/>
      <c r="AS2102" s="27"/>
      <c r="AT2102" s="27"/>
    </row>
    <row r="2103" spans="44:46" ht="12.75">
      <c r="AR2103" s="27"/>
      <c r="AS2103" s="27"/>
      <c r="AT2103" s="27"/>
    </row>
    <row r="2104" spans="44:46" ht="12.75">
      <c r="AR2104" s="27"/>
      <c r="AS2104" s="27"/>
      <c r="AT2104" s="27"/>
    </row>
    <row r="2105" spans="44:46" ht="12.75">
      <c r="AR2105" s="27"/>
      <c r="AS2105" s="27"/>
      <c r="AT2105" s="27"/>
    </row>
    <row r="2106" spans="44:46" ht="12.75">
      <c r="AR2106" s="27"/>
      <c r="AS2106" s="27"/>
      <c r="AT2106" s="27"/>
    </row>
    <row r="2107" spans="44:46" ht="12.75">
      <c r="AR2107" s="27"/>
      <c r="AS2107" s="27"/>
      <c r="AT2107" s="27"/>
    </row>
    <row r="2108" spans="44:46" ht="12.75">
      <c r="AR2108" s="27"/>
      <c r="AS2108" s="27"/>
      <c r="AT2108" s="27"/>
    </row>
    <row r="2109" spans="44:46" ht="12.75">
      <c r="AR2109" s="27"/>
      <c r="AS2109" s="27"/>
      <c r="AT2109" s="27"/>
    </row>
    <row r="2110" spans="44:46" ht="12.75">
      <c r="AR2110" s="27"/>
      <c r="AS2110" s="27"/>
      <c r="AT2110" s="27"/>
    </row>
    <row r="2111" spans="44:46" ht="12.75">
      <c r="AR2111" s="27"/>
      <c r="AS2111" s="27"/>
      <c r="AT2111" s="27"/>
    </row>
    <row r="2112" spans="44:46" ht="12.75">
      <c r="AR2112" s="27"/>
      <c r="AS2112" s="27"/>
      <c r="AT2112" s="27"/>
    </row>
    <row r="2113" spans="44:46" ht="12.75">
      <c r="AR2113" s="27"/>
      <c r="AS2113" s="27"/>
      <c r="AT2113" s="27"/>
    </row>
    <row r="2114" spans="44:46" ht="12.75">
      <c r="AR2114" s="27"/>
      <c r="AS2114" s="27"/>
      <c r="AT2114" s="27"/>
    </row>
    <row r="2115" spans="44:46" ht="12.75">
      <c r="AR2115" s="27"/>
      <c r="AS2115" s="27"/>
      <c r="AT2115" s="27"/>
    </row>
    <row r="2116" spans="44:46" ht="12.75">
      <c r="AR2116" s="27"/>
      <c r="AS2116" s="27"/>
      <c r="AT2116" s="27"/>
    </row>
    <row r="2117" spans="44:46" ht="12.75">
      <c r="AR2117" s="27"/>
      <c r="AS2117" s="27"/>
      <c r="AT2117" s="27"/>
    </row>
    <row r="2118" spans="44:46" ht="12.75">
      <c r="AR2118" s="27"/>
      <c r="AS2118" s="27"/>
      <c r="AT2118" s="27"/>
    </row>
    <row r="2119" spans="44:46" ht="12.75">
      <c r="AR2119" s="27"/>
      <c r="AS2119" s="27"/>
      <c r="AT2119" s="27"/>
    </row>
    <row r="2120" spans="44:46" ht="12.75">
      <c r="AR2120" s="27"/>
      <c r="AS2120" s="27"/>
      <c r="AT2120" s="27"/>
    </row>
    <row r="2121" spans="44:46" ht="12.75">
      <c r="AR2121" s="27"/>
      <c r="AS2121" s="27"/>
      <c r="AT2121" s="27"/>
    </row>
    <row r="2122" spans="44:46" ht="12.75">
      <c r="AR2122" s="27"/>
      <c r="AS2122" s="27"/>
      <c r="AT2122" s="27"/>
    </row>
    <row r="2123" spans="44:46" ht="12.75">
      <c r="AR2123" s="27"/>
      <c r="AS2123" s="27"/>
      <c r="AT2123" s="27"/>
    </row>
    <row r="2124" spans="44:46" ht="12.75">
      <c r="AR2124" s="27"/>
      <c r="AS2124" s="27"/>
      <c r="AT2124" s="27"/>
    </row>
    <row r="2125" spans="44:46" ht="12.75">
      <c r="AR2125" s="27"/>
      <c r="AS2125" s="27"/>
      <c r="AT2125" s="27"/>
    </row>
    <row r="2126" spans="44:46" ht="12.75">
      <c r="AR2126" s="27"/>
      <c r="AS2126" s="27"/>
      <c r="AT2126" s="27"/>
    </row>
    <row r="2127" spans="44:46" ht="12.75">
      <c r="AR2127" s="27"/>
      <c r="AS2127" s="27"/>
      <c r="AT2127" s="27"/>
    </row>
    <row r="2128" spans="44:46" ht="12.75">
      <c r="AR2128" s="27"/>
      <c r="AS2128" s="27"/>
      <c r="AT2128" s="27"/>
    </row>
    <row r="2129" spans="44:46" ht="12.75">
      <c r="AR2129" s="27"/>
      <c r="AS2129" s="27"/>
      <c r="AT2129" s="27"/>
    </row>
    <row r="2130" spans="44:46" ht="12.75">
      <c r="AR2130" s="27"/>
      <c r="AS2130" s="27"/>
      <c r="AT2130" s="27"/>
    </row>
    <row r="2131" spans="44:46" ht="12.75">
      <c r="AR2131" s="27"/>
      <c r="AS2131" s="27"/>
      <c r="AT2131" s="27"/>
    </row>
    <row r="2132" spans="44:46" ht="12.75">
      <c r="AR2132" s="27"/>
      <c r="AS2132" s="27"/>
      <c r="AT2132" s="27"/>
    </row>
    <row r="2133" spans="44:46" ht="12.75">
      <c r="AR2133" s="27"/>
      <c r="AS2133" s="27"/>
      <c r="AT2133" s="27"/>
    </row>
    <row r="2134" spans="44:46" ht="12.75">
      <c r="AR2134" s="27"/>
      <c r="AS2134" s="27"/>
      <c r="AT2134" s="27"/>
    </row>
    <row r="2135" spans="44:46" ht="12.75">
      <c r="AR2135" s="27"/>
      <c r="AS2135" s="27"/>
      <c r="AT2135" s="27"/>
    </row>
    <row r="2136" spans="44:46" ht="12.75">
      <c r="AR2136" s="27"/>
      <c r="AS2136" s="27"/>
      <c r="AT2136" s="27"/>
    </row>
    <row r="2137" spans="44:46" ht="12.75">
      <c r="AR2137" s="27"/>
      <c r="AS2137" s="27"/>
      <c r="AT2137" s="27"/>
    </row>
    <row r="2138" spans="44:46" ht="12.75">
      <c r="AR2138" s="27"/>
      <c r="AS2138" s="27"/>
      <c r="AT2138" s="27"/>
    </row>
    <row r="2139" spans="44:46" ht="12.75">
      <c r="AR2139" s="27"/>
      <c r="AS2139" s="27"/>
      <c r="AT2139" s="27"/>
    </row>
    <row r="2140" spans="44:46" ht="12.75">
      <c r="AR2140" s="27"/>
      <c r="AS2140" s="27"/>
      <c r="AT2140" s="27"/>
    </row>
    <row r="2141" spans="44:46" ht="12.75">
      <c r="AR2141" s="27"/>
      <c r="AS2141" s="27"/>
      <c r="AT2141" s="27"/>
    </row>
    <row r="2142" spans="44:46" ht="12.75">
      <c r="AR2142" s="27"/>
      <c r="AS2142" s="27"/>
      <c r="AT2142" s="27"/>
    </row>
    <row r="2143" spans="44:46" ht="12.75">
      <c r="AR2143" s="27"/>
      <c r="AS2143" s="27"/>
      <c r="AT2143" s="27"/>
    </row>
    <row r="2144" spans="44:46" ht="12.75">
      <c r="AR2144" s="27"/>
      <c r="AS2144" s="27"/>
      <c r="AT2144" s="27"/>
    </row>
    <row r="2145" spans="44:46" ht="12.75">
      <c r="AR2145" s="27"/>
      <c r="AS2145" s="27"/>
      <c r="AT2145" s="27"/>
    </row>
    <row r="2146" spans="44:46" ht="12.75">
      <c r="AR2146" s="27"/>
      <c r="AS2146" s="27"/>
      <c r="AT2146" s="27"/>
    </row>
    <row r="2147" spans="44:46" ht="12.75">
      <c r="AR2147" s="27"/>
      <c r="AS2147" s="27"/>
      <c r="AT2147" s="27"/>
    </row>
    <row r="2148" spans="44:46" ht="12.75">
      <c r="AR2148" s="27"/>
      <c r="AS2148" s="27"/>
      <c r="AT2148" s="27"/>
    </row>
    <row r="2149" spans="44:46" ht="12.75">
      <c r="AR2149" s="27"/>
      <c r="AS2149" s="27"/>
      <c r="AT2149" s="27"/>
    </row>
    <row r="2150" spans="44:46" ht="12.75">
      <c r="AR2150" s="27"/>
      <c r="AS2150" s="27"/>
      <c r="AT2150" s="27"/>
    </row>
    <row r="2151" spans="44:46" ht="12.75">
      <c r="AR2151" s="27"/>
      <c r="AS2151" s="27"/>
      <c r="AT2151" s="27"/>
    </row>
    <row r="2152" spans="44:46" ht="12.75">
      <c r="AR2152" s="27"/>
      <c r="AS2152" s="27"/>
      <c r="AT2152" s="27"/>
    </row>
    <row r="2153" spans="44:46" ht="12.75">
      <c r="AR2153" s="27"/>
      <c r="AS2153" s="27"/>
      <c r="AT2153" s="27"/>
    </row>
    <row r="2154" spans="44:46" ht="12.75">
      <c r="AR2154" s="27"/>
      <c r="AS2154" s="27"/>
      <c r="AT2154" s="27"/>
    </row>
    <row r="2155" spans="44:46" ht="12.75">
      <c r="AR2155" s="27"/>
      <c r="AS2155" s="27"/>
      <c r="AT2155" s="27"/>
    </row>
    <row r="2156" spans="44:46" ht="12.75">
      <c r="AR2156" s="27"/>
      <c r="AS2156" s="27"/>
      <c r="AT2156" s="27"/>
    </row>
    <row r="2157" spans="44:46" ht="12.75">
      <c r="AR2157" s="27"/>
      <c r="AS2157" s="27"/>
      <c r="AT2157" s="27"/>
    </row>
    <row r="2158" spans="44:46" ht="12.75">
      <c r="AR2158" s="27"/>
      <c r="AS2158" s="27"/>
      <c r="AT2158" s="27"/>
    </row>
    <row r="2159" spans="44:46" ht="12.75">
      <c r="AR2159" s="27"/>
      <c r="AS2159" s="27"/>
      <c r="AT2159" s="27"/>
    </row>
    <row r="2160" spans="44:46" ht="12.75">
      <c r="AR2160" s="27"/>
      <c r="AS2160" s="27"/>
      <c r="AT2160" s="27"/>
    </row>
    <row r="2161" spans="44:46" ht="12.75">
      <c r="AR2161" s="27"/>
      <c r="AS2161" s="27"/>
      <c r="AT2161" s="27"/>
    </row>
    <row r="2162" spans="44:46" ht="12.75">
      <c r="AR2162" s="27"/>
      <c r="AS2162" s="27"/>
      <c r="AT2162" s="27"/>
    </row>
    <row r="2163" spans="44:46" ht="12.75">
      <c r="AR2163" s="27"/>
      <c r="AS2163" s="27"/>
      <c r="AT2163" s="27"/>
    </row>
    <row r="2164" spans="44:46" ht="12.75">
      <c r="AR2164" s="27"/>
      <c r="AS2164" s="27"/>
      <c r="AT2164" s="27"/>
    </row>
    <row r="2165" spans="44:46" ht="12.75">
      <c r="AR2165" s="27"/>
      <c r="AS2165" s="27"/>
      <c r="AT2165" s="27"/>
    </row>
    <row r="2166" spans="44:46" ht="12.75">
      <c r="AR2166" s="27"/>
      <c r="AS2166" s="27"/>
      <c r="AT2166" s="27"/>
    </row>
    <row r="2167" spans="44:46" ht="12.75">
      <c r="AR2167" s="27"/>
      <c r="AS2167" s="27"/>
      <c r="AT2167" s="27"/>
    </row>
    <row r="2168" spans="44:46" ht="12.75">
      <c r="AR2168" s="27"/>
      <c r="AS2168" s="27"/>
      <c r="AT2168" s="27"/>
    </row>
    <row r="2169" spans="44:46" ht="12.75">
      <c r="AR2169" s="27"/>
      <c r="AS2169" s="27"/>
      <c r="AT2169" s="27"/>
    </row>
    <row r="2170" spans="44:46" ht="12.75">
      <c r="AR2170" s="27"/>
      <c r="AS2170" s="27"/>
      <c r="AT2170" s="27"/>
    </row>
    <row r="2171" spans="44:46" ht="12.75">
      <c r="AR2171" s="27"/>
      <c r="AS2171" s="27"/>
      <c r="AT2171" s="27"/>
    </row>
    <row r="2172" spans="44:46" ht="12.75">
      <c r="AR2172" s="27"/>
      <c r="AS2172" s="27"/>
      <c r="AT2172" s="27"/>
    </row>
    <row r="2173" spans="44:46" ht="12.75">
      <c r="AR2173" s="27"/>
      <c r="AS2173" s="27"/>
      <c r="AT2173" s="27"/>
    </row>
    <row r="2174" spans="44:46" ht="12.75">
      <c r="AR2174" s="27"/>
      <c r="AS2174" s="27"/>
      <c r="AT2174" s="27"/>
    </row>
    <row r="2175" spans="44:46" ht="12.75">
      <c r="AR2175" s="27"/>
      <c r="AS2175" s="27"/>
      <c r="AT2175" s="27"/>
    </row>
    <row r="2176" spans="44:46" ht="12.75">
      <c r="AR2176" s="27"/>
      <c r="AS2176" s="27"/>
      <c r="AT2176" s="27"/>
    </row>
    <row r="2177" spans="44:46" ht="12.75">
      <c r="AR2177" s="27"/>
      <c r="AS2177" s="27"/>
      <c r="AT2177" s="27"/>
    </row>
    <row r="2178" spans="44:46" ht="12.75">
      <c r="AR2178" s="27"/>
      <c r="AS2178" s="27"/>
      <c r="AT2178" s="27"/>
    </row>
    <row r="2179" spans="44:46" ht="12.75">
      <c r="AR2179" s="27"/>
      <c r="AS2179" s="27"/>
      <c r="AT2179" s="27"/>
    </row>
    <row r="2180" spans="44:46" ht="12.75">
      <c r="AR2180" s="27"/>
      <c r="AS2180" s="27"/>
      <c r="AT2180" s="27"/>
    </row>
    <row r="2181" spans="44:46" ht="12.75">
      <c r="AR2181" s="27"/>
      <c r="AS2181" s="27"/>
      <c r="AT2181" s="27"/>
    </row>
    <row r="2182" spans="44:46" ht="12.75">
      <c r="AR2182" s="27"/>
      <c r="AS2182" s="27"/>
      <c r="AT2182" s="27"/>
    </row>
    <row r="2183" spans="44:46" ht="12.75">
      <c r="AR2183" s="27"/>
      <c r="AS2183" s="27"/>
      <c r="AT2183" s="27"/>
    </row>
    <row r="2184" spans="44:46" ht="12.75">
      <c r="AR2184" s="27"/>
      <c r="AS2184" s="27"/>
      <c r="AT2184" s="27"/>
    </row>
    <row r="2185" spans="44:46" ht="12.75">
      <c r="AR2185" s="27"/>
      <c r="AS2185" s="27"/>
      <c r="AT2185" s="27"/>
    </row>
    <row r="2186" spans="44:46" ht="12.75">
      <c r="AR2186" s="27"/>
      <c r="AS2186" s="27"/>
      <c r="AT2186" s="27"/>
    </row>
    <row r="2187" spans="44:46" ht="12.75">
      <c r="AR2187" s="27"/>
      <c r="AS2187" s="27"/>
      <c r="AT2187" s="27"/>
    </row>
    <row r="2188" spans="44:46" ht="12.75">
      <c r="AR2188" s="27"/>
      <c r="AS2188" s="27"/>
      <c r="AT2188" s="27"/>
    </row>
    <row r="2189" spans="44:46" ht="12.75">
      <c r="AR2189" s="27"/>
      <c r="AS2189" s="27"/>
      <c r="AT2189" s="27"/>
    </row>
    <row r="2190" spans="44:46" ht="12.75">
      <c r="AR2190" s="27"/>
      <c r="AS2190" s="27"/>
      <c r="AT2190" s="27"/>
    </row>
    <row r="2191" spans="44:46" ht="12.75">
      <c r="AR2191" s="27"/>
      <c r="AS2191" s="27"/>
      <c r="AT2191" s="27"/>
    </row>
    <row r="2192" spans="44:46" ht="12.75">
      <c r="AR2192" s="27"/>
      <c r="AS2192" s="27"/>
      <c r="AT2192" s="27"/>
    </row>
    <row r="2193" spans="44:46" ht="12.75">
      <c r="AR2193" s="27"/>
      <c r="AS2193" s="27"/>
      <c r="AT2193" s="27"/>
    </row>
    <row r="2194" spans="44:46" ht="12.75">
      <c r="AR2194" s="27"/>
      <c r="AS2194" s="27"/>
      <c r="AT2194" s="27"/>
    </row>
    <row r="2195" spans="44:46" ht="12.75">
      <c r="AR2195" s="27"/>
      <c r="AS2195" s="27"/>
      <c r="AT2195" s="27"/>
    </row>
    <row r="2196" spans="44:46" ht="12.75">
      <c r="AR2196" s="27"/>
      <c r="AS2196" s="27"/>
      <c r="AT2196" s="27"/>
    </row>
    <row r="2197" spans="44:46" ht="12.75">
      <c r="AR2197" s="27"/>
      <c r="AS2197" s="27"/>
      <c r="AT2197" s="27"/>
    </row>
    <row r="2198" spans="44:46" ht="12.75">
      <c r="AR2198" s="27"/>
      <c r="AS2198" s="27"/>
      <c r="AT2198" s="27"/>
    </row>
    <row r="2199" spans="44:46" ht="12.75">
      <c r="AR2199" s="27"/>
      <c r="AS2199" s="27"/>
      <c r="AT2199" s="27"/>
    </row>
    <row r="2200" spans="44:46" ht="12.75">
      <c r="AR2200" s="27"/>
      <c r="AS2200" s="27"/>
      <c r="AT2200" s="27"/>
    </row>
    <row r="2201" spans="44:46" ht="12.75">
      <c r="AR2201" s="27"/>
      <c r="AS2201" s="27"/>
      <c r="AT2201" s="27"/>
    </row>
    <row r="2202" spans="44:46" ht="12.75">
      <c r="AR2202" s="27"/>
      <c r="AS2202" s="27"/>
      <c r="AT2202" s="27"/>
    </row>
    <row r="2203" spans="44:46" ht="12.75">
      <c r="AR2203" s="27"/>
      <c r="AS2203" s="27"/>
      <c r="AT2203" s="27"/>
    </row>
    <row r="2204" spans="44:46" ht="12.75">
      <c r="AR2204" s="27"/>
      <c r="AS2204" s="27"/>
      <c r="AT2204" s="27"/>
    </row>
    <row r="2205" spans="44:46" ht="12.75">
      <c r="AR2205" s="27"/>
      <c r="AS2205" s="27"/>
      <c r="AT2205" s="27"/>
    </row>
    <row r="2206" spans="44:46" ht="12.75">
      <c r="AR2206" s="27"/>
      <c r="AS2206" s="27"/>
      <c r="AT2206" s="27"/>
    </row>
    <row r="2207" spans="44:46" ht="12.75">
      <c r="AR2207" s="27"/>
      <c r="AS2207" s="27"/>
      <c r="AT2207" s="27"/>
    </row>
    <row r="2208" spans="44:46" ht="12.75">
      <c r="AR2208" s="27"/>
      <c r="AS2208" s="27"/>
      <c r="AT2208" s="27"/>
    </row>
    <row r="2209" spans="44:46" ht="12.75">
      <c r="AR2209" s="27"/>
      <c r="AS2209" s="27"/>
      <c r="AT2209" s="27"/>
    </row>
    <row r="2210" spans="44:46" ht="12.75">
      <c r="AR2210" s="27"/>
      <c r="AS2210" s="27"/>
      <c r="AT2210" s="27"/>
    </row>
    <row r="2211" spans="44:46" ht="12.75">
      <c r="AR2211" s="27"/>
      <c r="AS2211" s="27"/>
      <c r="AT2211" s="27"/>
    </row>
    <row r="2212" spans="44:46" ht="12.75">
      <c r="AR2212" s="27"/>
      <c r="AS2212" s="27"/>
      <c r="AT2212" s="27"/>
    </row>
    <row r="2213" spans="44:46" ht="12.75">
      <c r="AR2213" s="27"/>
      <c r="AS2213" s="27"/>
      <c r="AT2213" s="27"/>
    </row>
    <row r="2214" spans="44:46" ht="12.75">
      <c r="AR2214" s="27"/>
      <c r="AS2214" s="27"/>
      <c r="AT2214" s="27"/>
    </row>
    <row r="2215" spans="44:46" ht="12.75">
      <c r="AR2215" s="27"/>
      <c r="AS2215" s="27"/>
      <c r="AT2215" s="27"/>
    </row>
    <row r="2216" spans="44:46" ht="12.75">
      <c r="AR2216" s="27"/>
      <c r="AS2216" s="27"/>
      <c r="AT2216" s="27"/>
    </row>
    <row r="2217" spans="44:46" ht="12.75">
      <c r="AR2217" s="27"/>
      <c r="AS2217" s="27"/>
      <c r="AT2217" s="27"/>
    </row>
    <row r="2218" spans="44:46" ht="12.75">
      <c r="AR2218" s="27"/>
      <c r="AS2218" s="27"/>
      <c r="AT2218" s="27"/>
    </row>
    <row r="2219" spans="44:46" ht="12.75">
      <c r="AR2219" s="27"/>
      <c r="AS2219" s="27"/>
      <c r="AT2219" s="27"/>
    </row>
    <row r="2220" spans="44:46" ht="12.75">
      <c r="AR2220" s="27"/>
      <c r="AS2220" s="27"/>
      <c r="AT2220" s="27"/>
    </row>
    <row r="2221" spans="44:46" ht="12.75">
      <c r="AR2221" s="27"/>
      <c r="AS2221" s="27"/>
      <c r="AT2221" s="27"/>
    </row>
    <row r="2222" spans="44:46" ht="12.75">
      <c r="AR2222" s="27"/>
      <c r="AS2222" s="27"/>
      <c r="AT2222" s="27"/>
    </row>
    <row r="2223" spans="44:46" ht="12.75">
      <c r="AR2223" s="27"/>
      <c r="AS2223" s="27"/>
      <c r="AT2223" s="27"/>
    </row>
    <row r="2224" spans="44:46" ht="12.75">
      <c r="AR2224" s="27"/>
      <c r="AS2224" s="27"/>
      <c r="AT2224" s="27"/>
    </row>
    <row r="2225" spans="44:46" ht="12.75">
      <c r="AR2225" s="27"/>
      <c r="AS2225" s="27"/>
      <c r="AT2225" s="27"/>
    </row>
    <row r="2226" spans="44:46" ht="12.75">
      <c r="AR2226" s="27"/>
      <c r="AS2226" s="27"/>
      <c r="AT2226" s="27"/>
    </row>
    <row r="2227" spans="44:46" ht="12.75">
      <c r="AR2227" s="27"/>
      <c r="AS2227" s="27"/>
      <c r="AT2227" s="27"/>
    </row>
    <row r="2228" spans="44:46" ht="12.75">
      <c r="AR2228" s="27"/>
      <c r="AS2228" s="27"/>
      <c r="AT2228" s="27"/>
    </row>
    <row r="2229" spans="44:46" ht="12.75">
      <c r="AR2229" s="27"/>
      <c r="AS2229" s="27"/>
      <c r="AT2229" s="27"/>
    </row>
    <row r="2230" spans="44:46" ht="12.75">
      <c r="AR2230" s="27"/>
      <c r="AS2230" s="27"/>
      <c r="AT2230" s="27"/>
    </row>
    <row r="2231" spans="44:46" ht="12.75">
      <c r="AR2231" s="27"/>
      <c r="AS2231" s="27"/>
      <c r="AT2231" s="27"/>
    </row>
    <row r="2232" spans="44:46" ht="12.75">
      <c r="AR2232" s="27"/>
      <c r="AS2232" s="27"/>
      <c r="AT2232" s="27"/>
    </row>
    <row r="2233" spans="44:46" ht="12.75">
      <c r="AR2233" s="27"/>
      <c r="AS2233" s="27"/>
      <c r="AT2233" s="27"/>
    </row>
    <row r="2234" spans="44:46" ht="12.75">
      <c r="AR2234" s="27"/>
      <c r="AS2234" s="27"/>
      <c r="AT2234" s="27"/>
    </row>
    <row r="2235" spans="44:46" ht="12.75">
      <c r="AR2235" s="27"/>
      <c r="AS2235" s="27"/>
      <c r="AT2235" s="27"/>
    </row>
    <row r="2236" spans="44:46" ht="12.75">
      <c r="AR2236" s="27"/>
      <c r="AS2236" s="27"/>
      <c r="AT2236" s="27"/>
    </row>
    <row r="2237" spans="44:46" ht="12.75">
      <c r="AR2237" s="27"/>
      <c r="AS2237" s="27"/>
      <c r="AT2237" s="27"/>
    </row>
    <row r="2238" spans="44:46" ht="12.75">
      <c r="AR2238" s="27"/>
      <c r="AS2238" s="27"/>
      <c r="AT2238" s="27"/>
    </row>
    <row r="2239" spans="44:46" ht="12.75">
      <c r="AR2239" s="27"/>
      <c r="AS2239" s="27"/>
      <c r="AT2239" s="27"/>
    </row>
    <row r="2240" spans="44:46" ht="12.75">
      <c r="AR2240" s="27"/>
      <c r="AS2240" s="27"/>
      <c r="AT2240" s="27"/>
    </row>
    <row r="2241" spans="44:46" ht="12.75">
      <c r="AR2241" s="27"/>
      <c r="AS2241" s="27"/>
      <c r="AT2241" s="27"/>
    </row>
    <row r="2242" spans="44:46" ht="12.75">
      <c r="AR2242" s="27"/>
      <c r="AS2242" s="27"/>
      <c r="AT2242" s="27"/>
    </row>
    <row r="2243" spans="44:46" ht="12.75">
      <c r="AR2243" s="27"/>
      <c r="AS2243" s="27"/>
      <c r="AT2243" s="27"/>
    </row>
    <row r="2244" spans="44:46" ht="12.75">
      <c r="AR2244" s="27"/>
      <c r="AS2244" s="27"/>
      <c r="AT2244" s="27"/>
    </row>
    <row r="2245" spans="44:46" ht="12.75">
      <c r="AR2245" s="27"/>
      <c r="AS2245" s="27"/>
      <c r="AT2245" s="27"/>
    </row>
    <row r="2246" spans="44:46" ht="12.75">
      <c r="AR2246" s="27"/>
      <c r="AS2246" s="27"/>
      <c r="AT2246" s="27"/>
    </row>
    <row r="2247" spans="44:46" ht="12.75">
      <c r="AR2247" s="27"/>
      <c r="AS2247" s="27"/>
      <c r="AT2247" s="27"/>
    </row>
    <row r="2248" spans="44:46" ht="12.75">
      <c r="AR2248" s="27"/>
      <c r="AS2248" s="27"/>
      <c r="AT2248" s="27"/>
    </row>
    <row r="2249" spans="44:46" ht="12.75">
      <c r="AR2249" s="27"/>
      <c r="AS2249" s="27"/>
      <c r="AT2249" s="27"/>
    </row>
    <row r="2250" spans="44:46" ht="12.75">
      <c r="AR2250" s="27"/>
      <c r="AS2250" s="27"/>
      <c r="AT2250" s="27"/>
    </row>
    <row r="2251" spans="44:46" ht="12.75">
      <c r="AR2251" s="27"/>
      <c r="AS2251" s="27"/>
      <c r="AT2251" s="27"/>
    </row>
    <row r="2252" spans="44:46" ht="12.75">
      <c r="AR2252" s="27"/>
      <c r="AS2252" s="27"/>
      <c r="AT2252" s="27"/>
    </row>
    <row r="2253" spans="44:46" ht="12.75">
      <c r="AR2253" s="27"/>
      <c r="AS2253" s="27"/>
      <c r="AT2253" s="27"/>
    </row>
    <row r="2254" spans="44:46" ht="12.75">
      <c r="AR2254" s="27"/>
      <c r="AS2254" s="27"/>
      <c r="AT2254" s="27"/>
    </row>
    <row r="2255" spans="44:46" ht="12.75">
      <c r="AR2255" s="27"/>
      <c r="AS2255" s="27"/>
      <c r="AT2255" s="27"/>
    </row>
    <row r="2256" spans="44:46" ht="12.75">
      <c r="AR2256" s="27"/>
      <c r="AS2256" s="27"/>
      <c r="AT2256" s="27"/>
    </row>
    <row r="2257" spans="44:46" ht="12.75">
      <c r="AR2257" s="27"/>
      <c r="AS2257" s="27"/>
      <c r="AT2257" s="27"/>
    </row>
    <row r="2258" spans="44:46" ht="12.75">
      <c r="AR2258" s="27"/>
      <c r="AS2258" s="27"/>
      <c r="AT2258" s="27"/>
    </row>
    <row r="2259" spans="44:46" ht="12.75">
      <c r="AR2259" s="27"/>
      <c r="AS2259" s="27"/>
      <c r="AT2259" s="27"/>
    </row>
    <row r="2260" spans="44:46" ht="12.75">
      <c r="AR2260" s="27"/>
      <c r="AS2260" s="27"/>
      <c r="AT2260" s="27"/>
    </row>
    <row r="2261" spans="44:46" ht="12.75">
      <c r="AR2261" s="27"/>
      <c r="AS2261" s="27"/>
      <c r="AT2261" s="27"/>
    </row>
    <row r="2262" spans="44:46" ht="12.75">
      <c r="AR2262" s="27"/>
      <c r="AS2262" s="27"/>
      <c r="AT2262" s="27"/>
    </row>
    <row r="2263" spans="44:46" ht="12.75">
      <c r="AR2263" s="27"/>
      <c r="AS2263" s="27"/>
      <c r="AT2263" s="27"/>
    </row>
    <row r="2264" spans="44:46" ht="12.75">
      <c r="AR2264" s="27"/>
      <c r="AS2264" s="27"/>
      <c r="AT2264" s="27"/>
    </row>
    <row r="2265" spans="44:46" ht="12.75">
      <c r="AR2265" s="27"/>
      <c r="AS2265" s="27"/>
      <c r="AT2265" s="27"/>
    </row>
    <row r="2266" spans="44:46" ht="12.75">
      <c r="AR2266" s="27"/>
      <c r="AS2266" s="27"/>
      <c r="AT2266" s="27"/>
    </row>
    <row r="2267" spans="44:46" ht="12.75">
      <c r="AR2267" s="27"/>
      <c r="AS2267" s="27"/>
      <c r="AT2267" s="27"/>
    </row>
    <row r="2268" spans="44:46" ht="12.75">
      <c r="AR2268" s="27"/>
      <c r="AS2268" s="27"/>
      <c r="AT2268" s="27"/>
    </row>
    <row r="2269" spans="44:46" ht="12.75">
      <c r="AR2269" s="27"/>
      <c r="AS2269" s="27"/>
      <c r="AT2269" s="27"/>
    </row>
    <row r="2270" spans="44:46" ht="12.75">
      <c r="AR2270" s="27"/>
      <c r="AS2270" s="27"/>
      <c r="AT2270" s="27"/>
    </row>
    <row r="2271" spans="44:46" ht="12.75">
      <c r="AR2271" s="27"/>
      <c r="AS2271" s="27"/>
      <c r="AT2271" s="27"/>
    </row>
    <row r="2272" spans="44:46" ht="12.75">
      <c r="AR2272" s="27"/>
      <c r="AS2272" s="27"/>
      <c r="AT2272" s="27"/>
    </row>
    <row r="2273" spans="44:46" ht="12.75">
      <c r="AR2273" s="27"/>
      <c r="AS2273" s="27"/>
      <c r="AT2273" s="27"/>
    </row>
    <row r="2274" spans="44:46" ht="12.75">
      <c r="AR2274" s="27"/>
      <c r="AS2274" s="27"/>
      <c r="AT2274" s="27"/>
    </row>
    <row r="2275" spans="44:46" ht="12.75">
      <c r="AR2275" s="27"/>
      <c r="AS2275" s="27"/>
      <c r="AT2275" s="27"/>
    </row>
    <row r="2276" spans="44:46" ht="12.75">
      <c r="AR2276" s="27"/>
      <c r="AS2276" s="27"/>
      <c r="AT2276" s="27"/>
    </row>
    <row r="2277" spans="44:46" ht="12.75">
      <c r="AR2277" s="27"/>
      <c r="AS2277" s="27"/>
      <c r="AT2277" s="27"/>
    </row>
    <row r="2278" spans="44:46" ht="12.75">
      <c r="AR2278" s="27"/>
      <c r="AS2278" s="27"/>
      <c r="AT2278" s="27"/>
    </row>
    <row r="2279" spans="44:46" ht="12.75">
      <c r="AR2279" s="27"/>
      <c r="AS2279" s="27"/>
      <c r="AT2279" s="27"/>
    </row>
    <row r="2280" spans="44:46" ht="12.75">
      <c r="AR2280" s="27"/>
      <c r="AS2280" s="27"/>
      <c r="AT2280" s="27"/>
    </row>
    <row r="2281" spans="44:46" ht="12.75">
      <c r="AR2281" s="27"/>
      <c r="AS2281" s="27"/>
      <c r="AT2281" s="27"/>
    </row>
    <row r="2282" spans="44:46" ht="12.75">
      <c r="AR2282" s="27"/>
      <c r="AS2282" s="27"/>
      <c r="AT2282" s="27"/>
    </row>
    <row r="2283" spans="44:46" ht="12.75">
      <c r="AR2283" s="27"/>
      <c r="AS2283" s="27"/>
      <c r="AT2283" s="27"/>
    </row>
    <row r="2284" spans="44:46" ht="12.75">
      <c r="AR2284" s="27"/>
      <c r="AS2284" s="27"/>
      <c r="AT2284" s="27"/>
    </row>
    <row r="2285" spans="44:46" ht="12.75">
      <c r="AR2285" s="27"/>
      <c r="AS2285" s="27"/>
      <c r="AT2285" s="27"/>
    </row>
    <row r="2286" spans="44:46" ht="12.75">
      <c r="AR2286" s="27"/>
      <c r="AS2286" s="27"/>
      <c r="AT2286" s="27"/>
    </row>
    <row r="2287" spans="44:46" ht="12.75">
      <c r="AR2287" s="27"/>
      <c r="AS2287" s="27"/>
      <c r="AT2287" s="27"/>
    </row>
    <row r="2288" spans="44:46" ht="12.75">
      <c r="AR2288" s="27"/>
      <c r="AS2288" s="27"/>
      <c r="AT2288" s="27"/>
    </row>
    <row r="2289" spans="44:46" ht="12.75">
      <c r="AR2289" s="27"/>
      <c r="AS2289" s="27"/>
      <c r="AT2289" s="27"/>
    </row>
    <row r="2290" spans="44:46" ht="12.75">
      <c r="AR2290" s="27"/>
      <c r="AS2290" s="27"/>
      <c r="AT2290" s="27"/>
    </row>
    <row r="2291" spans="44:46" ht="12.75">
      <c r="AR2291" s="27"/>
      <c r="AS2291" s="27"/>
      <c r="AT2291" s="27"/>
    </row>
    <row r="2292" spans="44:46" ht="12.75">
      <c r="AR2292" s="27"/>
      <c r="AS2292" s="27"/>
      <c r="AT2292" s="27"/>
    </row>
    <row r="2293" spans="44:46" ht="12.75">
      <c r="AR2293" s="27"/>
      <c r="AS2293" s="27"/>
      <c r="AT2293" s="27"/>
    </row>
    <row r="2294" spans="44:46" ht="12.75">
      <c r="AR2294" s="27"/>
      <c r="AS2294" s="27"/>
      <c r="AT2294" s="27"/>
    </row>
    <row r="2295" spans="44:46" ht="12.75">
      <c r="AR2295" s="27"/>
      <c r="AS2295" s="27"/>
      <c r="AT2295" s="27"/>
    </row>
    <row r="2296" spans="44:46" ht="12.75">
      <c r="AR2296" s="27"/>
      <c r="AS2296" s="27"/>
      <c r="AT2296" s="27"/>
    </row>
    <row r="2297" spans="44:46" ht="12.75">
      <c r="AR2297" s="27"/>
      <c r="AS2297" s="27"/>
      <c r="AT2297" s="27"/>
    </row>
    <row r="2298" spans="44:46" ht="12.75">
      <c r="AR2298" s="27"/>
      <c r="AS2298" s="27"/>
      <c r="AT2298" s="27"/>
    </row>
    <row r="2299" spans="44:46" ht="12.75">
      <c r="AR2299" s="27"/>
      <c r="AS2299" s="27"/>
      <c r="AT2299" s="27"/>
    </row>
    <row r="2300" spans="44:46" ht="12.75">
      <c r="AR2300" s="27"/>
      <c r="AS2300" s="27"/>
      <c r="AT2300" s="27"/>
    </row>
    <row r="2301" spans="44:46" ht="12.75">
      <c r="AR2301" s="27"/>
      <c r="AS2301" s="27"/>
      <c r="AT2301" s="27"/>
    </row>
    <row r="2302" spans="44:46" ht="12.75">
      <c r="AR2302" s="27"/>
      <c r="AS2302" s="27"/>
      <c r="AT2302" s="27"/>
    </row>
    <row r="2303" spans="44:46" ht="12.75">
      <c r="AR2303" s="27"/>
      <c r="AS2303" s="27"/>
      <c r="AT2303" s="27"/>
    </row>
    <row r="2304" spans="44:46" ht="12.75">
      <c r="AR2304" s="27"/>
      <c r="AS2304" s="27"/>
      <c r="AT2304" s="27"/>
    </row>
    <row r="2305" spans="44:46" ht="12.75">
      <c r="AR2305" s="27"/>
      <c r="AS2305" s="27"/>
      <c r="AT2305" s="27"/>
    </row>
    <row r="2306" spans="44:46" ht="12.75">
      <c r="AR2306" s="27"/>
      <c r="AS2306" s="27"/>
      <c r="AT2306" s="27"/>
    </row>
    <row r="2307" spans="44:46" ht="12.75">
      <c r="AR2307" s="27"/>
      <c r="AS2307" s="27"/>
      <c r="AT2307" s="27"/>
    </row>
    <row r="2308" spans="44:46" ht="12.75">
      <c r="AR2308" s="27"/>
      <c r="AS2308" s="27"/>
      <c r="AT2308" s="27"/>
    </row>
    <row r="2309" spans="44:46" ht="12.75">
      <c r="AR2309" s="27"/>
      <c r="AS2309" s="27"/>
      <c r="AT2309" s="27"/>
    </row>
    <row r="2310" spans="44:46" ht="12.75">
      <c r="AR2310" s="27"/>
      <c r="AS2310" s="27"/>
      <c r="AT2310" s="27"/>
    </row>
    <row r="2311" spans="44:46" ht="12.75">
      <c r="AR2311" s="27"/>
      <c r="AS2311" s="27"/>
      <c r="AT2311" s="27"/>
    </row>
    <row r="2312" spans="44:46" ht="12.75">
      <c r="AR2312" s="27"/>
      <c r="AS2312" s="27"/>
      <c r="AT2312" s="27"/>
    </row>
    <row r="2313" spans="44:46" ht="12.75">
      <c r="AR2313" s="27"/>
      <c r="AS2313" s="27"/>
      <c r="AT2313" s="27"/>
    </row>
    <row r="2314" spans="44:46" ht="12.75">
      <c r="AR2314" s="27"/>
      <c r="AS2314" s="27"/>
      <c r="AT2314" s="27"/>
    </row>
    <row r="2315" spans="44:46" ht="12.75">
      <c r="AR2315" s="27"/>
      <c r="AS2315" s="27"/>
      <c r="AT2315" s="27"/>
    </row>
    <row r="2316" spans="44:46" ht="12.75">
      <c r="AR2316" s="27"/>
      <c r="AS2316" s="27"/>
      <c r="AT2316" s="27"/>
    </row>
    <row r="2317" spans="44:46" ht="12.75">
      <c r="AR2317" s="27"/>
      <c r="AS2317" s="27"/>
      <c r="AT2317" s="27"/>
    </row>
    <row r="2318" spans="44:46" ht="12.75">
      <c r="AR2318" s="27"/>
      <c r="AS2318" s="27"/>
      <c r="AT2318" s="27"/>
    </row>
    <row r="2319" spans="44:46" ht="12.75">
      <c r="AR2319" s="27"/>
      <c r="AS2319" s="27"/>
      <c r="AT2319" s="27"/>
    </row>
    <row r="2320" spans="44:46" ht="12.75">
      <c r="AR2320" s="27"/>
      <c r="AS2320" s="27"/>
      <c r="AT2320" s="27"/>
    </row>
    <row r="2321" spans="44:46" ht="12.75">
      <c r="AR2321" s="27"/>
      <c r="AS2321" s="27"/>
      <c r="AT2321" s="27"/>
    </row>
    <row r="2322" spans="44:46" ht="12.75">
      <c r="AR2322" s="27"/>
      <c r="AS2322" s="27"/>
      <c r="AT2322" s="27"/>
    </row>
    <row r="2323" spans="44:46" ht="12.75">
      <c r="AR2323" s="27"/>
      <c r="AS2323" s="27"/>
      <c r="AT2323" s="27"/>
    </row>
    <row r="2324" spans="44:46" ht="12.75">
      <c r="AR2324" s="27"/>
      <c r="AS2324" s="27"/>
      <c r="AT2324" s="27"/>
    </row>
    <row r="2325" spans="44:46" ht="12.75">
      <c r="AR2325" s="27"/>
      <c r="AS2325" s="27"/>
      <c r="AT2325" s="27"/>
    </row>
    <row r="2326" spans="44:46" ht="12.75">
      <c r="AR2326" s="27"/>
      <c r="AS2326" s="27"/>
      <c r="AT2326" s="27"/>
    </row>
    <row r="2327" spans="44:46" ht="12.75">
      <c r="AR2327" s="27"/>
      <c r="AS2327" s="27"/>
      <c r="AT2327" s="27"/>
    </row>
    <row r="2328" spans="44:46" ht="12.75">
      <c r="AR2328" s="27"/>
      <c r="AS2328" s="27"/>
      <c r="AT2328" s="27"/>
    </row>
    <row r="2329" spans="44:46" ht="12.75">
      <c r="AR2329" s="27"/>
      <c r="AS2329" s="27"/>
      <c r="AT2329" s="27"/>
    </row>
    <row r="2330" spans="44:46" ht="12.75">
      <c r="AR2330" s="27"/>
      <c r="AS2330" s="27"/>
      <c r="AT2330" s="27"/>
    </row>
    <row r="2331" spans="44:46" ht="12.75">
      <c r="AR2331" s="27"/>
      <c r="AS2331" s="27"/>
      <c r="AT2331" s="27"/>
    </row>
    <row r="2332" spans="44:46" ht="12.75">
      <c r="AR2332" s="27"/>
      <c r="AS2332" s="27"/>
      <c r="AT2332" s="27"/>
    </row>
    <row r="2333" spans="44:46" ht="12.75">
      <c r="AR2333" s="27"/>
      <c r="AS2333" s="27"/>
      <c r="AT2333" s="27"/>
    </row>
    <row r="2334" spans="44:46" ht="12.75">
      <c r="AR2334" s="27"/>
      <c r="AS2334" s="27"/>
      <c r="AT2334" s="27"/>
    </row>
    <row r="2335" spans="44:46" ht="12.75">
      <c r="AR2335" s="27"/>
      <c r="AS2335" s="27"/>
      <c r="AT2335" s="27"/>
    </row>
    <row r="2336" spans="44:46" ht="12.75">
      <c r="AR2336" s="27"/>
      <c r="AS2336" s="27"/>
      <c r="AT2336" s="27"/>
    </row>
    <row r="2337" spans="44:46" ht="12.75">
      <c r="AR2337" s="27"/>
      <c r="AS2337" s="27"/>
      <c r="AT2337" s="27"/>
    </row>
    <row r="2338" spans="44:46" ht="12.75">
      <c r="AR2338" s="27"/>
      <c r="AS2338" s="27"/>
      <c r="AT2338" s="27"/>
    </row>
    <row r="2339" spans="44:46" ht="12.75">
      <c r="AR2339" s="27"/>
      <c r="AS2339" s="27"/>
      <c r="AT2339" s="27"/>
    </row>
    <row r="2340" spans="44:46" ht="12.75">
      <c r="AR2340" s="27"/>
      <c r="AS2340" s="27"/>
      <c r="AT2340" s="27"/>
    </row>
    <row r="2341" spans="44:46" ht="12.75">
      <c r="AR2341" s="27"/>
      <c r="AS2341" s="27"/>
      <c r="AT2341" s="27"/>
    </row>
    <row r="2342" spans="44:46" ht="12.75">
      <c r="AR2342" s="27"/>
      <c r="AS2342" s="27"/>
      <c r="AT2342" s="27"/>
    </row>
    <row r="2343" spans="44:46" ht="12.75">
      <c r="AR2343" s="27"/>
      <c r="AS2343" s="27"/>
      <c r="AT2343" s="27"/>
    </row>
    <row r="2344" spans="44:46" ht="12.75">
      <c r="AR2344" s="27"/>
      <c r="AS2344" s="27"/>
      <c r="AT2344" s="27"/>
    </row>
    <row r="2345" spans="44:46" ht="12.75">
      <c r="AR2345" s="27"/>
      <c r="AS2345" s="27"/>
      <c r="AT2345" s="27"/>
    </row>
    <row r="2346" spans="44:46" ht="12.75">
      <c r="AR2346" s="27"/>
      <c r="AS2346" s="27"/>
      <c r="AT2346" s="27"/>
    </row>
    <row r="2347" spans="44:46" ht="12.75">
      <c r="AR2347" s="27"/>
      <c r="AS2347" s="27"/>
      <c r="AT2347" s="27"/>
    </row>
    <row r="2348" spans="44:46" ht="12.75">
      <c r="AR2348" s="27"/>
      <c r="AS2348" s="27"/>
      <c r="AT2348" s="27"/>
    </row>
    <row r="2349" spans="44:46" ht="12.75">
      <c r="AR2349" s="27"/>
      <c r="AS2349" s="27"/>
      <c r="AT2349" s="27"/>
    </row>
    <row r="2350" spans="44:46" ht="12.75">
      <c r="AR2350" s="27"/>
      <c r="AS2350" s="27"/>
      <c r="AT2350" s="27"/>
    </row>
    <row r="2351" spans="44:46" ht="12.75">
      <c r="AR2351" s="27"/>
      <c r="AS2351" s="27"/>
      <c r="AT2351" s="27"/>
    </row>
    <row r="2352" spans="44:46" ht="12.75">
      <c r="AR2352" s="27"/>
      <c r="AS2352" s="27"/>
      <c r="AT2352" s="27"/>
    </row>
    <row r="2353" spans="44:46" ht="12.75">
      <c r="AR2353" s="27"/>
      <c r="AS2353" s="27"/>
      <c r="AT2353" s="27"/>
    </row>
    <row r="2354" spans="44:46" ht="12.75">
      <c r="AR2354" s="27"/>
      <c r="AS2354" s="27"/>
      <c r="AT2354" s="27"/>
    </row>
    <row r="2355" spans="44:46" ht="12.75">
      <c r="AR2355" s="27"/>
      <c r="AS2355" s="27"/>
      <c r="AT2355" s="27"/>
    </row>
    <row r="2356" spans="44:46" ht="12.75">
      <c r="AR2356" s="27"/>
      <c r="AS2356" s="27"/>
      <c r="AT2356" s="27"/>
    </row>
    <row r="2357" spans="44:46" ht="12.75">
      <c r="AR2357" s="27"/>
      <c r="AS2357" s="27"/>
      <c r="AT2357" s="27"/>
    </row>
    <row r="2358" spans="44:46" ht="12.75">
      <c r="AR2358" s="27"/>
      <c r="AS2358" s="27"/>
      <c r="AT2358" s="27"/>
    </row>
    <row r="2359" spans="44:46" ht="12.75">
      <c r="AR2359" s="27"/>
      <c r="AS2359" s="27"/>
      <c r="AT2359" s="27"/>
    </row>
    <row r="2360" spans="44:46" ht="12.75">
      <c r="AR2360" s="27"/>
      <c r="AS2360" s="27"/>
      <c r="AT2360" s="27"/>
    </row>
    <row r="2361" spans="44:46" ht="12.75">
      <c r="AR2361" s="27"/>
      <c r="AS2361" s="27"/>
      <c r="AT2361" s="27"/>
    </row>
    <row r="2362" spans="44:46" ht="12.75">
      <c r="AR2362" s="27"/>
      <c r="AS2362" s="27"/>
      <c r="AT2362" s="27"/>
    </row>
    <row r="2363" spans="44:46" ht="12.75">
      <c r="AR2363" s="27"/>
      <c r="AS2363" s="27"/>
      <c r="AT2363" s="27"/>
    </row>
    <row r="2364" spans="44:46" ht="12.75">
      <c r="AR2364" s="27"/>
      <c r="AS2364" s="27"/>
      <c r="AT2364" s="27"/>
    </row>
    <row r="2365" spans="44:46" ht="12.75">
      <c r="AR2365" s="27"/>
      <c r="AS2365" s="27"/>
      <c r="AT2365" s="27"/>
    </row>
    <row r="2366" spans="44:46" ht="12.75">
      <c r="AR2366" s="27"/>
      <c r="AS2366" s="27"/>
      <c r="AT2366" s="27"/>
    </row>
    <row r="2367" spans="44:46" ht="12.75">
      <c r="AR2367" s="27"/>
      <c r="AS2367" s="27"/>
      <c r="AT2367" s="27"/>
    </row>
    <row r="2368" spans="44:46" ht="12.75">
      <c r="AR2368" s="27"/>
      <c r="AS2368" s="27"/>
      <c r="AT2368" s="27"/>
    </row>
    <row r="2369" spans="44:46" ht="12.75">
      <c r="AR2369" s="27"/>
      <c r="AS2369" s="27"/>
      <c r="AT2369" s="27"/>
    </row>
    <row r="2370" spans="44:46" ht="12.75">
      <c r="AR2370" s="27"/>
      <c r="AS2370" s="27"/>
      <c r="AT2370" s="27"/>
    </row>
    <row r="2371" spans="44:46" ht="12.75">
      <c r="AR2371" s="27"/>
      <c r="AS2371" s="27"/>
      <c r="AT2371" s="27"/>
    </row>
    <row r="2372" spans="44:46" ht="12.75">
      <c r="AR2372" s="27"/>
      <c r="AS2372" s="27"/>
      <c r="AT2372" s="27"/>
    </row>
    <row r="2373" spans="44:46" ht="12.75">
      <c r="AR2373" s="27"/>
      <c r="AS2373" s="27"/>
      <c r="AT2373" s="27"/>
    </row>
    <row r="2374" spans="44:46" ht="12.75">
      <c r="AR2374" s="27"/>
      <c r="AS2374" s="27"/>
      <c r="AT2374" s="27"/>
    </row>
    <row r="2375" spans="44:46" ht="12.75">
      <c r="AR2375" s="27"/>
      <c r="AS2375" s="27"/>
      <c r="AT2375" s="27"/>
    </row>
    <row r="2376" spans="44:46" ht="12.75">
      <c r="AR2376" s="27"/>
      <c r="AS2376" s="27"/>
      <c r="AT2376" s="27"/>
    </row>
    <row r="2377" spans="44:46" ht="12.75">
      <c r="AR2377" s="27"/>
      <c r="AS2377" s="27"/>
      <c r="AT2377" s="27"/>
    </row>
    <row r="2378" spans="44:46" ht="12.75">
      <c r="AR2378" s="27"/>
      <c r="AS2378" s="27"/>
      <c r="AT2378" s="27"/>
    </row>
    <row r="2379" spans="44:46" ht="12.75">
      <c r="AR2379" s="27"/>
      <c r="AS2379" s="27"/>
      <c r="AT2379" s="27"/>
    </row>
    <row r="2380" spans="44:46" ht="12.75">
      <c r="AR2380" s="27"/>
      <c r="AS2380" s="27"/>
      <c r="AT2380" s="27"/>
    </row>
    <row r="2381" spans="44:46" ht="12.75">
      <c r="AR2381" s="27"/>
      <c r="AS2381" s="27"/>
      <c r="AT2381" s="27"/>
    </row>
    <row r="2382" spans="44:46" ht="12.75">
      <c r="AR2382" s="27"/>
      <c r="AS2382" s="27"/>
      <c r="AT2382" s="27"/>
    </row>
    <row r="2383" spans="44:46" ht="12.75">
      <c r="AR2383" s="27"/>
      <c r="AS2383" s="27"/>
      <c r="AT2383" s="27"/>
    </row>
    <row r="2384" spans="44:46" ht="12.75">
      <c r="AR2384" s="27"/>
      <c r="AS2384" s="27"/>
      <c r="AT2384" s="27"/>
    </row>
    <row r="2385" spans="44:46" ht="12.75">
      <c r="AR2385" s="27"/>
      <c r="AS2385" s="27"/>
      <c r="AT2385" s="27"/>
    </row>
    <row r="2386" spans="44:46" ht="12.75">
      <c r="AR2386" s="27"/>
      <c r="AS2386" s="27"/>
      <c r="AT2386" s="27"/>
    </row>
    <row r="2387" spans="44:46" ht="12.75">
      <c r="AR2387" s="27"/>
      <c r="AS2387" s="27"/>
      <c r="AT2387" s="27"/>
    </row>
    <row r="2388" spans="44:46" ht="12.75">
      <c r="AR2388" s="27"/>
      <c r="AS2388" s="27"/>
      <c r="AT2388" s="27"/>
    </row>
    <row r="2389" spans="44:46" ht="12.75">
      <c r="AR2389" s="27"/>
      <c r="AS2389" s="27"/>
      <c r="AT2389" s="27"/>
    </row>
    <row r="2390" spans="44:46" ht="12.75">
      <c r="AR2390" s="27"/>
      <c r="AS2390" s="27"/>
      <c r="AT2390" s="27"/>
    </row>
    <row r="2391" spans="44:46" ht="12.75">
      <c r="AR2391" s="27"/>
      <c r="AS2391" s="27"/>
      <c r="AT2391" s="27"/>
    </row>
    <row r="2392" spans="44:46" ht="12.75">
      <c r="AR2392" s="27"/>
      <c r="AS2392" s="27"/>
      <c r="AT2392" s="27"/>
    </row>
    <row r="2393" spans="44:46" ht="12.75">
      <c r="AR2393" s="27"/>
      <c r="AS2393" s="27"/>
      <c r="AT2393" s="27"/>
    </row>
    <row r="2394" spans="44:46" ht="12.75">
      <c r="AR2394" s="27"/>
      <c r="AS2394" s="27"/>
      <c r="AT2394" s="27"/>
    </row>
    <row r="2395" spans="44:46" ht="12.75">
      <c r="AR2395" s="27"/>
      <c r="AS2395" s="27"/>
      <c r="AT2395" s="27"/>
    </row>
    <row r="2396" spans="44:46" ht="12.75">
      <c r="AR2396" s="27"/>
      <c r="AS2396" s="27"/>
      <c r="AT2396" s="27"/>
    </row>
    <row r="2397" spans="44:46" ht="12.75">
      <c r="AR2397" s="27"/>
      <c r="AS2397" s="27"/>
      <c r="AT2397" s="27"/>
    </row>
    <row r="2398" spans="44:46" ht="12.75">
      <c r="AR2398" s="27"/>
      <c r="AS2398" s="27"/>
      <c r="AT2398" s="27"/>
    </row>
    <row r="2399" spans="44:46" ht="12.75">
      <c r="AR2399" s="27"/>
      <c r="AS2399" s="27"/>
      <c r="AT2399" s="27"/>
    </row>
    <row r="2400" spans="44:46" ht="12.75">
      <c r="AR2400" s="27"/>
      <c r="AS2400" s="27"/>
      <c r="AT2400" s="27"/>
    </row>
    <row r="2401" spans="44:46" ht="12.75">
      <c r="AR2401" s="27"/>
      <c r="AS2401" s="27"/>
      <c r="AT2401" s="27"/>
    </row>
    <row r="2402" spans="44:46" ht="12.75">
      <c r="AR2402" s="27"/>
      <c r="AS2402" s="27"/>
      <c r="AT2402" s="27"/>
    </row>
    <row r="2403" spans="44:46" ht="12.75">
      <c r="AR2403" s="27"/>
      <c r="AS2403" s="27"/>
      <c r="AT2403" s="27"/>
    </row>
    <row r="2404" spans="44:46" ht="12.75">
      <c r="AR2404" s="27"/>
      <c r="AS2404" s="27"/>
      <c r="AT2404" s="27"/>
    </row>
    <row r="2405" spans="44:46" ht="12.75">
      <c r="AR2405" s="27"/>
      <c r="AS2405" s="27"/>
      <c r="AT2405" s="27"/>
    </row>
    <row r="2406" spans="44:46" ht="12.75">
      <c r="AR2406" s="27"/>
      <c r="AS2406" s="27"/>
      <c r="AT2406" s="27"/>
    </row>
    <row r="2407" spans="44:46" ht="12.75">
      <c r="AR2407" s="27"/>
      <c r="AS2407" s="27"/>
      <c r="AT2407" s="27"/>
    </row>
    <row r="2408" spans="44:46" ht="12.75">
      <c r="AR2408" s="27"/>
      <c r="AS2408" s="27"/>
      <c r="AT2408" s="27"/>
    </row>
    <row r="2409" spans="44:46" ht="12.75">
      <c r="AR2409" s="27"/>
      <c r="AS2409" s="27"/>
      <c r="AT2409" s="27"/>
    </row>
    <row r="2410" spans="44:46" ht="12.75">
      <c r="AR2410" s="27"/>
      <c r="AS2410" s="27"/>
      <c r="AT2410" s="27"/>
    </row>
    <row r="2411" spans="44:46" ht="12.75">
      <c r="AR2411" s="27"/>
      <c r="AS2411" s="27"/>
      <c r="AT2411" s="27"/>
    </row>
    <row r="2412" spans="44:46" ht="12.75">
      <c r="AR2412" s="27"/>
      <c r="AS2412" s="27"/>
      <c r="AT2412" s="27"/>
    </row>
    <row r="2413" spans="44:46" ht="12.75">
      <c r="AR2413" s="27"/>
      <c r="AS2413" s="27"/>
      <c r="AT2413" s="27"/>
    </row>
    <row r="2414" spans="44:46" ht="12.75">
      <c r="AR2414" s="27"/>
      <c r="AS2414" s="27"/>
      <c r="AT2414" s="27"/>
    </row>
    <row r="2415" spans="44:46" ht="12.75">
      <c r="AR2415" s="27"/>
      <c r="AS2415" s="27"/>
      <c r="AT2415" s="27"/>
    </row>
    <row r="2416" spans="44:46" ht="12.75">
      <c r="AR2416" s="27"/>
      <c r="AS2416" s="27"/>
      <c r="AT2416" s="27"/>
    </row>
    <row r="2417" spans="44:46" ht="12.75">
      <c r="AR2417" s="27"/>
      <c r="AS2417" s="27"/>
      <c r="AT2417" s="27"/>
    </row>
    <row r="2418" spans="44:46" ht="12.75">
      <c r="AR2418" s="27"/>
      <c r="AS2418" s="27"/>
      <c r="AT2418" s="27"/>
    </row>
    <row r="2419" spans="44:46" ht="12.75">
      <c r="AR2419" s="27"/>
      <c r="AS2419" s="27"/>
      <c r="AT2419" s="27"/>
    </row>
    <row r="2420" spans="44:46" ht="12.75">
      <c r="AR2420" s="27"/>
      <c r="AS2420" s="27"/>
      <c r="AT2420" s="27"/>
    </row>
    <row r="2421" spans="44:46" ht="12.75">
      <c r="AR2421" s="27"/>
      <c r="AS2421" s="27"/>
      <c r="AT2421" s="27"/>
    </row>
    <row r="2422" spans="44:46" ht="12.75">
      <c r="AR2422" s="27"/>
      <c r="AS2422" s="27"/>
      <c r="AT2422" s="27"/>
    </row>
    <row r="2423" spans="44:46" ht="12.75">
      <c r="AR2423" s="27"/>
      <c r="AS2423" s="27"/>
      <c r="AT2423" s="27"/>
    </row>
    <row r="2424" spans="44:46" ht="12.75">
      <c r="AR2424" s="27"/>
      <c r="AS2424" s="27"/>
      <c r="AT2424" s="27"/>
    </row>
    <row r="2425" spans="44:46" ht="12.75">
      <c r="AR2425" s="27"/>
      <c r="AS2425" s="27"/>
      <c r="AT2425" s="27"/>
    </row>
    <row r="2426" spans="44:46" ht="12.75">
      <c r="AR2426" s="27"/>
      <c r="AS2426" s="27"/>
      <c r="AT2426" s="27"/>
    </row>
    <row r="2427" spans="44:46" ht="12.75">
      <c r="AR2427" s="27"/>
      <c r="AS2427" s="27"/>
      <c r="AT2427" s="27"/>
    </row>
    <row r="2428" spans="44:46" ht="12.75">
      <c r="AR2428" s="27"/>
      <c r="AS2428" s="27"/>
      <c r="AT2428" s="27"/>
    </row>
    <row r="2429" spans="44:46" ht="12.75">
      <c r="AR2429" s="27"/>
      <c r="AS2429" s="27"/>
      <c r="AT2429" s="27"/>
    </row>
    <row r="2430" spans="44:46" ht="12.75">
      <c r="AR2430" s="27"/>
      <c r="AS2430" s="27"/>
      <c r="AT2430" s="27"/>
    </row>
    <row r="2431" spans="44:46" ht="12.75">
      <c r="AR2431" s="27"/>
      <c r="AS2431" s="27"/>
      <c r="AT2431" s="27"/>
    </row>
    <row r="2432" spans="44:46" ht="12.75">
      <c r="AR2432" s="27"/>
      <c r="AS2432" s="27"/>
      <c r="AT2432" s="27"/>
    </row>
    <row r="2433" spans="44:46" ht="12.75">
      <c r="AR2433" s="27"/>
      <c r="AS2433" s="27"/>
      <c r="AT2433" s="27"/>
    </row>
    <row r="2434" spans="44:46" ht="12.75">
      <c r="AR2434" s="27"/>
      <c r="AS2434" s="27"/>
      <c r="AT2434" s="27"/>
    </row>
    <row r="2435" spans="44:46" ht="12.75">
      <c r="AR2435" s="27"/>
      <c r="AS2435" s="27"/>
      <c r="AT2435" s="27"/>
    </row>
    <row r="2436" spans="44:46" ht="12.75">
      <c r="AR2436" s="27"/>
      <c r="AS2436" s="27"/>
      <c r="AT2436" s="27"/>
    </row>
    <row r="2437" spans="44:46" ht="12.75">
      <c r="AR2437" s="27"/>
      <c r="AS2437" s="27"/>
      <c r="AT2437" s="27"/>
    </row>
    <row r="2438" spans="44:46" ht="12.75">
      <c r="AR2438" s="27"/>
      <c r="AS2438" s="27"/>
      <c r="AT2438" s="27"/>
    </row>
    <row r="2439" spans="44:46" ht="12.75">
      <c r="AR2439" s="27"/>
      <c r="AS2439" s="27"/>
      <c r="AT2439" s="27"/>
    </row>
    <row r="2440" spans="44:46" ht="12.75">
      <c r="AR2440" s="27"/>
      <c r="AS2440" s="27"/>
      <c r="AT2440" s="27"/>
    </row>
    <row r="2441" spans="44:46" ht="12.75">
      <c r="AR2441" s="27"/>
      <c r="AS2441" s="27"/>
      <c r="AT2441" s="27"/>
    </row>
    <row r="2442" spans="44:46" ht="12.75">
      <c r="AR2442" s="27"/>
      <c r="AS2442" s="27"/>
      <c r="AT2442" s="27"/>
    </row>
    <row r="2443" spans="44:46" ht="12.75">
      <c r="AR2443" s="27"/>
      <c r="AS2443" s="27"/>
      <c r="AT2443" s="27"/>
    </row>
    <row r="2444" spans="44:46" ht="12.75">
      <c r="AR2444" s="27"/>
      <c r="AS2444" s="27"/>
      <c r="AT2444" s="27"/>
    </row>
    <row r="2445" spans="44:46" ht="12.75">
      <c r="AR2445" s="27"/>
      <c r="AS2445" s="27"/>
      <c r="AT2445" s="27"/>
    </row>
    <row r="2446" spans="44:46" ht="12.75">
      <c r="AR2446" s="27"/>
      <c r="AS2446" s="27"/>
      <c r="AT2446" s="27"/>
    </row>
    <row r="2447" spans="44:46" ht="12.75">
      <c r="AR2447" s="27"/>
      <c r="AS2447" s="27"/>
      <c r="AT2447" s="27"/>
    </row>
    <row r="2448" spans="44:46" ht="12.75">
      <c r="AR2448" s="27"/>
      <c r="AS2448" s="27"/>
      <c r="AT2448" s="27"/>
    </row>
    <row r="2449" spans="44:46" ht="12.75">
      <c r="AR2449" s="27"/>
      <c r="AS2449" s="27"/>
      <c r="AT2449" s="27"/>
    </row>
    <row r="2450" spans="44:46" ht="12.75">
      <c r="AR2450" s="27"/>
      <c r="AS2450" s="27"/>
      <c r="AT2450" s="27"/>
    </row>
    <row r="2451" spans="44:46" ht="12.75">
      <c r="AR2451" s="27"/>
      <c r="AS2451" s="27"/>
      <c r="AT2451" s="27"/>
    </row>
    <row r="2452" spans="44:46" ht="12.75">
      <c r="AR2452" s="27"/>
      <c r="AS2452" s="27"/>
      <c r="AT2452" s="27"/>
    </row>
    <row r="2453" spans="44:46" ht="12.75">
      <c r="AR2453" s="27"/>
      <c r="AS2453" s="27"/>
      <c r="AT2453" s="27"/>
    </row>
    <row r="2454" spans="44:46" ht="12.75">
      <c r="AR2454" s="27"/>
      <c r="AS2454" s="27"/>
      <c r="AT2454" s="27"/>
    </row>
    <row r="2455" spans="44:46" ht="12.75">
      <c r="AR2455" s="27"/>
      <c r="AS2455" s="27"/>
      <c r="AT2455" s="27"/>
    </row>
    <row r="2456" spans="44:46" ht="12.75">
      <c r="AR2456" s="27"/>
      <c r="AS2456" s="27"/>
      <c r="AT2456" s="27"/>
    </row>
    <row r="2457" spans="44:46" ht="12.75">
      <c r="AR2457" s="27"/>
      <c r="AS2457" s="27"/>
      <c r="AT2457" s="27"/>
    </row>
    <row r="2458" spans="44:46" ht="12.75">
      <c r="AR2458" s="27"/>
      <c r="AS2458" s="27"/>
      <c r="AT2458" s="27"/>
    </row>
    <row r="2459" spans="44:46" ht="12.75">
      <c r="AR2459" s="27"/>
      <c r="AS2459" s="27"/>
      <c r="AT2459" s="27"/>
    </row>
    <row r="2460" spans="44:46" ht="12.75">
      <c r="AR2460" s="27"/>
      <c r="AS2460" s="27"/>
      <c r="AT2460" s="27"/>
    </row>
    <row r="2461" spans="44:46" ht="12.75">
      <c r="AR2461" s="27"/>
      <c r="AS2461" s="27"/>
      <c r="AT2461" s="27"/>
    </row>
    <row r="2462" spans="44:46" ht="12.75">
      <c r="AR2462" s="27"/>
      <c r="AS2462" s="27"/>
      <c r="AT2462" s="27"/>
    </row>
    <row r="2463" spans="44:46" ht="12.75">
      <c r="AR2463" s="27"/>
      <c r="AS2463" s="27"/>
      <c r="AT2463" s="27"/>
    </row>
    <row r="2464" spans="44:46" ht="12.75">
      <c r="AR2464" s="27"/>
      <c r="AS2464" s="27"/>
      <c r="AT2464" s="27"/>
    </row>
    <row r="2465" spans="44:46" ht="12.75">
      <c r="AR2465" s="27"/>
      <c r="AS2465" s="27"/>
      <c r="AT2465" s="27"/>
    </row>
    <row r="2466" spans="44:46" ht="12.75">
      <c r="AR2466" s="27"/>
      <c r="AS2466" s="27"/>
      <c r="AT2466" s="27"/>
    </row>
    <row r="2467" spans="44:46" ht="12.75">
      <c r="AR2467" s="27"/>
      <c r="AS2467" s="27"/>
      <c r="AT2467" s="27"/>
    </row>
    <row r="2468" spans="44:46" ht="12.75">
      <c r="AR2468" s="27"/>
      <c r="AS2468" s="27"/>
      <c r="AT2468" s="27"/>
    </row>
    <row r="2469" spans="44:46" ht="12.75">
      <c r="AR2469" s="27"/>
      <c r="AS2469" s="27"/>
      <c r="AT2469" s="27"/>
    </row>
    <row r="2470" spans="44:46" ht="12.75">
      <c r="AR2470" s="27"/>
      <c r="AS2470" s="27"/>
      <c r="AT2470" s="27"/>
    </row>
    <row r="2471" spans="44:46" ht="12.75">
      <c r="AR2471" s="27"/>
      <c r="AS2471" s="27"/>
      <c r="AT2471" s="27"/>
    </row>
    <row r="2472" spans="44:46" ht="12.75">
      <c r="AR2472" s="27"/>
      <c r="AS2472" s="27"/>
      <c r="AT2472" s="27"/>
    </row>
    <row r="2473" spans="44:46" ht="12.75">
      <c r="AR2473" s="27"/>
      <c r="AS2473" s="27"/>
      <c r="AT2473" s="27"/>
    </row>
    <row r="2474" spans="44:46" ht="12.75">
      <c r="AR2474" s="27"/>
      <c r="AS2474" s="27"/>
      <c r="AT2474" s="27"/>
    </row>
    <row r="2475" spans="44:46" ht="12.75">
      <c r="AR2475" s="27"/>
      <c r="AS2475" s="27"/>
      <c r="AT2475" s="27"/>
    </row>
    <row r="2476" spans="44:46" ht="12.75">
      <c r="AR2476" s="27"/>
      <c r="AS2476" s="27"/>
      <c r="AT2476" s="27"/>
    </row>
    <row r="2477" spans="44:46" ht="12.75">
      <c r="AR2477" s="27"/>
      <c r="AS2477" s="27"/>
      <c r="AT2477" s="27"/>
    </row>
    <row r="2478" spans="44:46" ht="12.75">
      <c r="AR2478" s="27"/>
      <c r="AS2478" s="27"/>
      <c r="AT2478" s="27"/>
    </row>
    <row r="2479" spans="44:46" ht="12.75">
      <c r="AR2479" s="27"/>
      <c r="AS2479" s="27"/>
      <c r="AT2479" s="27"/>
    </row>
    <row r="2480" spans="44:46" ht="12.75">
      <c r="AR2480" s="27"/>
      <c r="AS2480" s="27"/>
      <c r="AT2480" s="27"/>
    </row>
    <row r="2481" spans="44:46" ht="12.75">
      <c r="AR2481" s="27"/>
      <c r="AS2481" s="27"/>
      <c r="AT2481" s="27"/>
    </row>
    <row r="2482" spans="44:46" ht="12.75">
      <c r="AR2482" s="27"/>
      <c r="AS2482" s="27"/>
      <c r="AT2482" s="27"/>
    </row>
    <row r="2483" spans="44:46" ht="12.75">
      <c r="AR2483" s="27"/>
      <c r="AS2483" s="27"/>
      <c r="AT2483" s="27"/>
    </row>
    <row r="2484" spans="44:46" ht="12.75">
      <c r="AR2484" s="27"/>
      <c r="AS2484" s="27"/>
      <c r="AT2484" s="27"/>
    </row>
    <row r="2485" spans="44:46" ht="12.75">
      <c r="AR2485" s="27"/>
      <c r="AS2485" s="27"/>
      <c r="AT2485" s="27"/>
    </row>
    <row r="2486" spans="44:46" ht="12.75">
      <c r="AR2486" s="27"/>
      <c r="AS2486" s="27"/>
      <c r="AT2486" s="27"/>
    </row>
    <row r="2487" spans="44:46" ht="12.75">
      <c r="AR2487" s="27"/>
      <c r="AS2487" s="27"/>
      <c r="AT2487" s="27"/>
    </row>
    <row r="2488" spans="44:46" ht="12.75">
      <c r="AR2488" s="27"/>
      <c r="AS2488" s="27"/>
      <c r="AT2488" s="27"/>
    </row>
    <row r="2489" spans="44:46" ht="12.75">
      <c r="AR2489" s="27"/>
      <c r="AS2489" s="27"/>
      <c r="AT2489" s="27"/>
    </row>
    <row r="2490" spans="44:46" ht="12.75">
      <c r="AR2490" s="27"/>
      <c r="AS2490" s="27"/>
      <c r="AT2490" s="27"/>
    </row>
    <row r="2491" spans="44:46" ht="12.75">
      <c r="AR2491" s="27"/>
      <c r="AS2491" s="27"/>
      <c r="AT2491" s="27"/>
    </row>
    <row r="2492" spans="44:46" ht="12.75">
      <c r="AR2492" s="27"/>
      <c r="AS2492" s="27"/>
      <c r="AT2492" s="27"/>
    </row>
    <row r="2493" spans="44:46" ht="12.75">
      <c r="AR2493" s="27"/>
      <c r="AS2493" s="27"/>
      <c r="AT2493" s="27"/>
    </row>
    <row r="2494" spans="44:46" ht="12.75">
      <c r="AR2494" s="27"/>
      <c r="AS2494" s="27"/>
      <c r="AT2494" s="27"/>
    </row>
    <row r="2495" spans="44:46" ht="12.75">
      <c r="AR2495" s="27"/>
      <c r="AS2495" s="27"/>
      <c r="AT2495" s="27"/>
    </row>
    <row r="2496" spans="44:46" ht="12.75">
      <c r="AR2496" s="27"/>
      <c r="AS2496" s="27"/>
      <c r="AT2496" s="27"/>
    </row>
    <row r="2497" spans="44:46" ht="12.75">
      <c r="AR2497" s="27"/>
      <c r="AS2497" s="27"/>
      <c r="AT2497" s="27"/>
    </row>
    <row r="2498" spans="44:46" ht="12.75">
      <c r="AR2498" s="27"/>
      <c r="AS2498" s="27"/>
      <c r="AT2498" s="27"/>
    </row>
    <row r="2499" spans="44:46" ht="12.75">
      <c r="AR2499" s="27"/>
      <c r="AS2499" s="27"/>
      <c r="AT2499" s="27"/>
    </row>
    <row r="2500" spans="44:46" ht="12.75">
      <c r="AR2500" s="27"/>
      <c r="AS2500" s="27"/>
      <c r="AT2500" s="27"/>
    </row>
    <row r="2501" spans="44:46" ht="12.75">
      <c r="AR2501" s="27"/>
      <c r="AS2501" s="27"/>
      <c r="AT2501" s="27"/>
    </row>
    <row r="2502" spans="44:46" ht="12.75">
      <c r="AR2502" s="27"/>
      <c r="AS2502" s="27"/>
      <c r="AT2502" s="27"/>
    </row>
    <row r="2503" spans="44:46" ht="12.75">
      <c r="AR2503" s="27"/>
      <c r="AS2503" s="27"/>
      <c r="AT2503" s="27"/>
    </row>
    <row r="2504" spans="44:46" ht="12.75">
      <c r="AR2504" s="27"/>
      <c r="AS2504" s="27"/>
      <c r="AT2504" s="27"/>
    </row>
    <row r="2505" spans="44:46" ht="12.75">
      <c r="AR2505" s="27"/>
      <c r="AS2505" s="27"/>
      <c r="AT2505" s="27"/>
    </row>
    <row r="2506" spans="44:46" ht="12.75">
      <c r="AR2506" s="27"/>
      <c r="AS2506" s="27"/>
      <c r="AT2506" s="27"/>
    </row>
    <row r="2507" spans="44:46" ht="12.75">
      <c r="AR2507" s="27"/>
      <c r="AS2507" s="27"/>
      <c r="AT2507" s="27"/>
    </row>
    <row r="2508" spans="44:46" ht="12.75">
      <c r="AR2508" s="27"/>
      <c r="AS2508" s="27"/>
      <c r="AT2508" s="27"/>
    </row>
    <row r="2509" spans="44:46" ht="12.75">
      <c r="AR2509" s="27"/>
      <c r="AS2509" s="27"/>
      <c r="AT2509" s="27"/>
    </row>
    <row r="2510" spans="44:46" ht="12.75">
      <c r="AR2510" s="27"/>
      <c r="AS2510" s="27"/>
      <c r="AT2510" s="27"/>
    </row>
    <row r="2511" spans="44:46" ht="12.75">
      <c r="AR2511" s="27"/>
      <c r="AS2511" s="27"/>
      <c r="AT2511" s="27"/>
    </row>
    <row r="2512" spans="44:46" ht="12.75">
      <c r="AR2512" s="27"/>
      <c r="AS2512" s="27"/>
      <c r="AT2512" s="27"/>
    </row>
    <row r="2513" spans="44:46" ht="12.75">
      <c r="AR2513" s="27"/>
      <c r="AS2513" s="27"/>
      <c r="AT2513" s="27"/>
    </row>
    <row r="2514" spans="44:46" ht="12.75">
      <c r="AR2514" s="27"/>
      <c r="AS2514" s="27"/>
      <c r="AT2514" s="27"/>
    </row>
    <row r="2515" spans="44:46" ht="12.75">
      <c r="AR2515" s="27"/>
      <c r="AS2515" s="27"/>
      <c r="AT2515" s="27"/>
    </row>
    <row r="2516" spans="44:46" ht="12.75">
      <c r="AR2516" s="27"/>
      <c r="AS2516" s="27"/>
      <c r="AT2516" s="27"/>
    </row>
    <row r="2517" spans="44:46" ht="12.75">
      <c r="AR2517" s="27"/>
      <c r="AS2517" s="27"/>
      <c r="AT2517" s="27"/>
    </row>
    <row r="2518" spans="44:46" ht="12.75">
      <c r="AR2518" s="27"/>
      <c r="AS2518" s="27"/>
      <c r="AT2518" s="27"/>
    </row>
    <row r="2519" spans="44:46" ht="12.75">
      <c r="AR2519" s="27"/>
      <c r="AS2519" s="27"/>
      <c r="AT2519" s="27"/>
    </row>
    <row r="2520" spans="44:46" ht="12.75">
      <c r="AR2520" s="27"/>
      <c r="AS2520" s="27"/>
      <c r="AT2520" s="27"/>
    </row>
    <row r="2521" spans="44:46" ht="12.75">
      <c r="AR2521" s="27"/>
      <c r="AS2521" s="27"/>
      <c r="AT2521" s="27"/>
    </row>
    <row r="2522" spans="44:46" ht="12.75">
      <c r="AR2522" s="27"/>
      <c r="AS2522" s="27"/>
      <c r="AT2522" s="27"/>
    </row>
    <row r="2523" spans="44:46" ht="12.75">
      <c r="AR2523" s="27"/>
      <c r="AS2523" s="27"/>
      <c r="AT2523" s="27"/>
    </row>
    <row r="2524" spans="44:46" ht="12.75">
      <c r="AR2524" s="27"/>
      <c r="AS2524" s="27"/>
      <c r="AT2524" s="27"/>
    </row>
    <row r="2525" spans="44:46" ht="12.75">
      <c r="AR2525" s="27"/>
      <c r="AS2525" s="27"/>
      <c r="AT2525" s="27"/>
    </row>
    <row r="2526" spans="44:46" ht="12.75">
      <c r="AR2526" s="27"/>
      <c r="AS2526" s="27"/>
      <c r="AT2526" s="27"/>
    </row>
    <row r="2527" spans="44:46" ht="12.75">
      <c r="AR2527" s="27"/>
      <c r="AS2527" s="27"/>
      <c r="AT2527" s="27"/>
    </row>
    <row r="2528" spans="44:46" ht="12.75">
      <c r="AR2528" s="27"/>
      <c r="AS2528" s="27"/>
      <c r="AT2528" s="27"/>
    </row>
    <row r="2529" spans="44:46" ht="12.75">
      <c r="AR2529" s="27"/>
      <c r="AS2529" s="27"/>
      <c r="AT2529" s="27"/>
    </row>
    <row r="2530" spans="44:46" ht="12.75">
      <c r="AR2530" s="27"/>
      <c r="AS2530" s="27"/>
      <c r="AT2530" s="27"/>
    </row>
    <row r="2531" spans="44:46" ht="12.75">
      <c r="AR2531" s="27"/>
      <c r="AS2531" s="27"/>
      <c r="AT2531" s="27"/>
    </row>
    <row r="2532" spans="44:46" ht="12.75">
      <c r="AR2532" s="27"/>
      <c r="AS2532" s="27"/>
      <c r="AT2532" s="27"/>
    </row>
    <row r="2533" spans="44:46" ht="12.75">
      <c r="AR2533" s="27"/>
      <c r="AS2533" s="27"/>
      <c r="AT2533" s="27"/>
    </row>
    <row r="2534" spans="44:46" ht="12.75">
      <c r="AR2534" s="27"/>
      <c r="AS2534" s="27"/>
      <c r="AT2534" s="27"/>
    </row>
    <row r="2535" spans="44:46" ht="12.75">
      <c r="AR2535" s="27"/>
      <c r="AS2535" s="27"/>
      <c r="AT2535" s="27"/>
    </row>
    <row r="2536" spans="44:46" ht="12.75">
      <c r="AR2536" s="27"/>
      <c r="AS2536" s="27"/>
      <c r="AT2536" s="27"/>
    </row>
    <row r="2537" spans="44:46" ht="12.75">
      <c r="AR2537" s="27"/>
      <c r="AS2537" s="27"/>
      <c r="AT2537" s="27"/>
    </row>
    <row r="2538" spans="44:46" ht="12.75">
      <c r="AR2538" s="27"/>
      <c r="AS2538" s="27"/>
      <c r="AT2538" s="27"/>
    </row>
    <row r="2539" spans="44:46" ht="12.75">
      <c r="AR2539" s="27"/>
      <c r="AS2539" s="27"/>
      <c r="AT2539" s="27"/>
    </row>
    <row r="2540" spans="44:46" ht="12.75">
      <c r="AR2540" s="27"/>
      <c r="AS2540" s="27"/>
      <c r="AT2540" s="27"/>
    </row>
    <row r="2541" spans="44:46" ht="12.75">
      <c r="AR2541" s="27"/>
      <c r="AS2541" s="27"/>
      <c r="AT2541" s="27"/>
    </row>
    <row r="2542" spans="44:46" ht="12.75">
      <c r="AR2542" s="27"/>
      <c r="AS2542" s="27"/>
      <c r="AT2542" s="27"/>
    </row>
    <row r="2543" spans="44:46" ht="12.75">
      <c r="AR2543" s="27"/>
      <c r="AS2543" s="27"/>
      <c r="AT2543" s="27"/>
    </row>
    <row r="2544" spans="44:46" ht="12.75">
      <c r="AR2544" s="27"/>
      <c r="AS2544" s="27"/>
      <c r="AT2544" s="27"/>
    </row>
    <row r="2545" spans="44:46" ht="12.75">
      <c r="AR2545" s="27"/>
      <c r="AS2545" s="27"/>
      <c r="AT2545" s="27"/>
    </row>
    <row r="2546" spans="44:46" ht="12.75">
      <c r="AR2546" s="27"/>
      <c r="AS2546" s="27"/>
      <c r="AT2546" s="27"/>
    </row>
    <row r="2547" spans="44:46" ht="12.75">
      <c r="AR2547" s="27"/>
      <c r="AS2547" s="27"/>
      <c r="AT2547" s="27"/>
    </row>
    <row r="2548" spans="44:46" ht="12.75">
      <c r="AR2548" s="27"/>
      <c r="AS2548" s="27"/>
      <c r="AT2548" s="27"/>
    </row>
    <row r="2549" spans="44:46" ht="12.75">
      <c r="AR2549" s="27"/>
      <c r="AS2549" s="27"/>
      <c r="AT2549" s="27"/>
    </row>
    <row r="2550" spans="44:46" ht="12.75">
      <c r="AR2550" s="27"/>
      <c r="AS2550" s="27"/>
      <c r="AT2550" s="27"/>
    </row>
    <row r="2551" spans="44:46" ht="12.75">
      <c r="AR2551" s="27"/>
      <c r="AS2551" s="27"/>
      <c r="AT2551" s="27"/>
    </row>
    <row r="2552" spans="44:46" ht="12.75">
      <c r="AR2552" s="27"/>
      <c r="AS2552" s="27"/>
      <c r="AT2552" s="27"/>
    </row>
    <row r="2553" spans="44:46" ht="12.75">
      <c r="AR2553" s="27"/>
      <c r="AS2553" s="27"/>
      <c r="AT2553" s="27"/>
    </row>
    <row r="2554" spans="44:46" ht="12.75">
      <c r="AR2554" s="27"/>
      <c r="AS2554" s="27"/>
      <c r="AT2554" s="27"/>
    </row>
    <row r="2555" spans="44:46" ht="12.75">
      <c r="AR2555" s="27"/>
      <c r="AS2555" s="27"/>
      <c r="AT2555" s="27"/>
    </row>
    <row r="2556" spans="44:46" ht="12.75">
      <c r="AR2556" s="27"/>
      <c r="AS2556" s="27"/>
      <c r="AT2556" s="27"/>
    </row>
    <row r="2557" spans="44:46" ht="12.75">
      <c r="AR2557" s="27"/>
      <c r="AS2557" s="27"/>
      <c r="AT2557" s="27"/>
    </row>
    <row r="2558" spans="44:46" ht="12.75">
      <c r="AR2558" s="27"/>
      <c r="AS2558" s="27"/>
      <c r="AT2558" s="27"/>
    </row>
    <row r="2559" spans="44:46" ht="12.75">
      <c r="AR2559" s="27"/>
      <c r="AS2559" s="27"/>
      <c r="AT2559" s="27"/>
    </row>
    <row r="2560" spans="44:46" ht="12.75">
      <c r="AR2560" s="27"/>
      <c r="AS2560" s="27"/>
      <c r="AT2560" s="27"/>
    </row>
    <row r="2561" spans="44:46" ht="12.75">
      <c r="AR2561" s="27"/>
      <c r="AS2561" s="27"/>
      <c r="AT2561" s="27"/>
    </row>
    <row r="2562" spans="44:46" ht="12.75">
      <c r="AR2562" s="27"/>
      <c r="AS2562" s="27"/>
      <c r="AT2562" s="27"/>
    </row>
    <row r="2563" spans="44:46" ht="12.75">
      <c r="AR2563" s="27"/>
      <c r="AS2563" s="27"/>
      <c r="AT2563" s="27"/>
    </row>
    <row r="2564" spans="44:46" ht="12.75">
      <c r="AR2564" s="27"/>
      <c r="AS2564" s="27"/>
      <c r="AT2564" s="27"/>
    </row>
    <row r="2565" spans="44:46" ht="12.75">
      <c r="AR2565" s="27"/>
      <c r="AS2565" s="27"/>
      <c r="AT2565" s="27"/>
    </row>
    <row r="2566" spans="44:46" ht="12.75">
      <c r="AR2566" s="27"/>
      <c r="AS2566" s="27"/>
      <c r="AT2566" s="27"/>
    </row>
    <row r="2567" spans="44:46" ht="12.75">
      <c r="AR2567" s="27"/>
      <c r="AS2567" s="27"/>
      <c r="AT2567" s="27"/>
    </row>
    <row r="2568" spans="44:46" ht="12.75">
      <c r="AR2568" s="27"/>
      <c r="AS2568" s="27"/>
      <c r="AT2568" s="27"/>
    </row>
    <row r="2569" spans="44:46" ht="12.75">
      <c r="AR2569" s="27"/>
      <c r="AS2569" s="27"/>
      <c r="AT2569" s="27"/>
    </row>
    <row r="2570" spans="44:46" ht="12.75">
      <c r="AR2570" s="27"/>
      <c r="AS2570" s="27"/>
      <c r="AT2570" s="27"/>
    </row>
    <row r="2571" spans="44:46" ht="12.75">
      <c r="AR2571" s="27"/>
      <c r="AS2571" s="27"/>
      <c r="AT2571" s="27"/>
    </row>
    <row r="2572" spans="44:46" ht="12.75">
      <c r="AR2572" s="27"/>
      <c r="AS2572" s="27"/>
      <c r="AT2572" s="27"/>
    </row>
    <row r="2573" spans="44:46" ht="12.75">
      <c r="AR2573" s="27"/>
      <c r="AS2573" s="27"/>
      <c r="AT2573" s="27"/>
    </row>
    <row r="2574" spans="44:46" ht="12.75">
      <c r="AR2574" s="27"/>
      <c r="AS2574" s="27"/>
      <c r="AT2574" s="27"/>
    </row>
    <row r="2575" spans="44:46" ht="12.75">
      <c r="AR2575" s="27"/>
      <c r="AS2575" s="27"/>
      <c r="AT2575" s="27"/>
    </row>
    <row r="2576" spans="44:46" ht="12.75">
      <c r="AR2576" s="27"/>
      <c r="AS2576" s="27"/>
      <c r="AT2576" s="27"/>
    </row>
    <row r="2577" spans="44:46" ht="12.75">
      <c r="AR2577" s="27"/>
      <c r="AS2577" s="27"/>
      <c r="AT2577" s="27"/>
    </row>
    <row r="2578" spans="44:46" ht="12.75">
      <c r="AR2578" s="27"/>
      <c r="AS2578" s="27"/>
      <c r="AT2578" s="27"/>
    </row>
    <row r="2579" spans="44:46" ht="12.75">
      <c r="AR2579" s="27"/>
      <c r="AS2579" s="27"/>
      <c r="AT2579" s="27"/>
    </row>
    <row r="2580" spans="44:46" ht="12.75">
      <c r="AR2580" s="27"/>
      <c r="AS2580" s="27"/>
      <c r="AT2580" s="27"/>
    </row>
    <row r="2581" spans="44:46" ht="12.75">
      <c r="AR2581" s="27"/>
      <c r="AS2581" s="27"/>
      <c r="AT2581" s="27"/>
    </row>
    <row r="2582" spans="44:46" ht="12.75">
      <c r="AR2582" s="27"/>
      <c r="AS2582" s="27"/>
      <c r="AT2582" s="27"/>
    </row>
    <row r="2583" spans="44:46" ht="12.75">
      <c r="AR2583" s="27"/>
      <c r="AS2583" s="27"/>
      <c r="AT2583" s="27"/>
    </row>
    <row r="2584" spans="44:46" ht="12.75">
      <c r="AR2584" s="27"/>
      <c r="AS2584" s="27"/>
      <c r="AT2584" s="27"/>
    </row>
    <row r="2585" spans="44:46" ht="12.75">
      <c r="AR2585" s="27"/>
      <c r="AS2585" s="27"/>
      <c r="AT2585" s="27"/>
    </row>
    <row r="2586" spans="44:46" ht="12.75">
      <c r="AR2586" s="27"/>
      <c r="AS2586" s="27"/>
      <c r="AT2586" s="27"/>
    </row>
    <row r="2587" spans="44:46" ht="12.75">
      <c r="AR2587" s="27"/>
      <c r="AS2587" s="27"/>
      <c r="AT2587" s="27"/>
    </row>
    <row r="2588" spans="44:46" ht="12.75">
      <c r="AR2588" s="27"/>
      <c r="AS2588" s="27"/>
      <c r="AT2588" s="27"/>
    </row>
    <row r="2589" spans="44:46" ht="12.75">
      <c r="AR2589" s="27"/>
      <c r="AS2589" s="27"/>
      <c r="AT2589" s="27"/>
    </row>
    <row r="2590" spans="44:46" ht="12.75">
      <c r="AR2590" s="27"/>
      <c r="AS2590" s="27"/>
      <c r="AT2590" s="27"/>
    </row>
    <row r="2591" spans="44:46" ht="12.75">
      <c r="AR2591" s="27"/>
      <c r="AS2591" s="27"/>
      <c r="AT2591" s="27"/>
    </row>
    <row r="2592" spans="44:46" ht="12.75">
      <c r="AR2592" s="27"/>
      <c r="AS2592" s="27"/>
      <c r="AT2592" s="27"/>
    </row>
    <row r="2593" spans="44:46" ht="12.75">
      <c r="AR2593" s="27"/>
      <c r="AS2593" s="27"/>
      <c r="AT2593" s="27"/>
    </row>
    <row r="2594" spans="44:46" ht="12.75">
      <c r="AR2594" s="27"/>
      <c r="AS2594" s="27"/>
      <c r="AT2594" s="27"/>
    </row>
    <row r="2595" spans="44:46" ht="12.75">
      <c r="AR2595" s="27"/>
      <c r="AS2595" s="27"/>
      <c r="AT2595" s="27"/>
    </row>
    <row r="2596" spans="44:46" ht="12.75">
      <c r="AR2596" s="27"/>
      <c r="AS2596" s="27"/>
      <c r="AT2596" s="27"/>
    </row>
    <row r="2597" spans="44:46" ht="12.75">
      <c r="AR2597" s="27"/>
      <c r="AS2597" s="27"/>
      <c r="AT2597" s="27"/>
    </row>
    <row r="2598" spans="44:46" ht="12.75">
      <c r="AR2598" s="27"/>
      <c r="AS2598" s="27"/>
      <c r="AT2598" s="27"/>
    </row>
    <row r="2599" spans="44:46" ht="12.75">
      <c r="AR2599" s="27"/>
      <c r="AS2599" s="27"/>
      <c r="AT2599" s="27"/>
    </row>
    <row r="2600" spans="44:46" ht="12.75">
      <c r="AR2600" s="27"/>
      <c r="AS2600" s="27"/>
      <c r="AT2600" s="27"/>
    </row>
    <row r="2601" spans="44:46" ht="12.75">
      <c r="AR2601" s="27"/>
      <c r="AS2601" s="27"/>
      <c r="AT2601" s="27"/>
    </row>
    <row r="2602" spans="44:46" ht="12.75">
      <c r="AR2602" s="27"/>
      <c r="AS2602" s="27"/>
      <c r="AT2602" s="27"/>
    </row>
    <row r="2603" spans="44:46" ht="12.75">
      <c r="AR2603" s="27"/>
      <c r="AS2603" s="27"/>
      <c r="AT2603" s="27"/>
    </row>
    <row r="2604" spans="44:46" ht="12.75">
      <c r="AR2604" s="27"/>
      <c r="AS2604" s="27"/>
      <c r="AT2604" s="27"/>
    </row>
    <row r="2605" spans="44:46" ht="12.75">
      <c r="AR2605" s="27"/>
      <c r="AS2605" s="27"/>
      <c r="AT2605" s="27"/>
    </row>
    <row r="2606" spans="44:46" ht="12.75">
      <c r="AR2606" s="27"/>
      <c r="AS2606" s="27"/>
      <c r="AT2606" s="27"/>
    </row>
    <row r="2607" spans="44:46" ht="12.75">
      <c r="AR2607" s="27"/>
      <c r="AS2607" s="27"/>
      <c r="AT2607" s="27"/>
    </row>
    <row r="2608" spans="44:46" ht="12.75">
      <c r="AR2608" s="27"/>
      <c r="AS2608" s="27"/>
      <c r="AT2608" s="27"/>
    </row>
    <row r="2609" spans="44:46" ht="12.75">
      <c r="AR2609" s="27"/>
      <c r="AS2609" s="27"/>
      <c r="AT2609" s="27"/>
    </row>
    <row r="2610" spans="44:46" ht="12.75">
      <c r="AR2610" s="27"/>
      <c r="AS2610" s="27"/>
      <c r="AT2610" s="27"/>
    </row>
    <row r="2611" spans="44:46" ht="12.75">
      <c r="AR2611" s="27"/>
      <c r="AS2611" s="27"/>
      <c r="AT2611" s="27"/>
    </row>
    <row r="2612" spans="44:46" ht="12.75">
      <c r="AR2612" s="27"/>
      <c r="AS2612" s="27"/>
      <c r="AT2612" s="27"/>
    </row>
    <row r="2613" spans="44:46" ht="12.75">
      <c r="AR2613" s="27"/>
      <c r="AS2613" s="27"/>
      <c r="AT2613" s="27"/>
    </row>
    <row r="2614" spans="44:46" ht="12.75">
      <c r="AR2614" s="27"/>
      <c r="AS2614" s="27"/>
      <c r="AT2614" s="27"/>
    </row>
    <row r="2615" spans="44:46" ht="12.75">
      <c r="AR2615" s="27"/>
      <c r="AS2615" s="27"/>
      <c r="AT2615" s="27"/>
    </row>
    <row r="2616" spans="44:46" ht="12.75">
      <c r="AR2616" s="27"/>
      <c r="AS2616" s="27"/>
      <c r="AT2616" s="27"/>
    </row>
    <row r="2617" spans="44:46" ht="12.75">
      <c r="AR2617" s="27"/>
      <c r="AS2617" s="27"/>
      <c r="AT2617" s="27"/>
    </row>
    <row r="2618" spans="44:46" ht="12.75">
      <c r="AR2618" s="27"/>
      <c r="AS2618" s="27"/>
      <c r="AT2618" s="27"/>
    </row>
    <row r="2619" spans="44:46" ht="12.75">
      <c r="AR2619" s="27"/>
      <c r="AS2619" s="27"/>
      <c r="AT2619" s="27"/>
    </row>
    <row r="2620" spans="44:46" ht="12.75">
      <c r="AR2620" s="27"/>
      <c r="AS2620" s="27"/>
      <c r="AT2620" s="27"/>
    </row>
    <row r="2621" spans="44:46" ht="12.75">
      <c r="AR2621" s="27"/>
      <c r="AS2621" s="27"/>
      <c r="AT2621" s="27"/>
    </row>
    <row r="2622" spans="44:46" ht="12.75">
      <c r="AR2622" s="27"/>
      <c r="AS2622" s="27"/>
      <c r="AT2622" s="27"/>
    </row>
    <row r="2623" spans="44:46" ht="12.75">
      <c r="AR2623" s="27"/>
      <c r="AS2623" s="27"/>
      <c r="AT2623" s="27"/>
    </row>
    <row r="2624" spans="44:46" ht="12.75">
      <c r="AR2624" s="27"/>
      <c r="AS2624" s="27"/>
      <c r="AT2624" s="27"/>
    </row>
    <row r="2625" spans="44:46" ht="12.75">
      <c r="AR2625" s="27"/>
      <c r="AS2625" s="27"/>
      <c r="AT2625" s="27"/>
    </row>
    <row r="2626" spans="44:46" ht="12.75">
      <c r="AR2626" s="27"/>
      <c r="AS2626" s="27"/>
      <c r="AT2626" s="27"/>
    </row>
    <row r="2627" spans="44:46" ht="12.75">
      <c r="AR2627" s="27"/>
      <c r="AS2627" s="27"/>
      <c r="AT2627" s="27"/>
    </row>
    <row r="2628" spans="44:46" ht="12.75">
      <c r="AR2628" s="27"/>
      <c r="AS2628" s="27"/>
      <c r="AT2628" s="27"/>
    </row>
    <row r="2629" spans="44:46" ht="12.75">
      <c r="AR2629" s="27"/>
      <c r="AS2629" s="27"/>
      <c r="AT2629" s="27"/>
    </row>
    <row r="2630" spans="44:46" ht="12.75">
      <c r="AR2630" s="27"/>
      <c r="AS2630" s="27"/>
      <c r="AT2630" s="27"/>
    </row>
    <row r="2631" spans="44:46" ht="12.75">
      <c r="AR2631" s="27"/>
      <c r="AS2631" s="27"/>
      <c r="AT2631" s="27"/>
    </row>
    <row r="2632" spans="44:46" ht="12.75">
      <c r="AR2632" s="27"/>
      <c r="AS2632" s="27"/>
      <c r="AT2632" s="27"/>
    </row>
    <row r="2633" spans="44:46" ht="12.75">
      <c r="AR2633" s="27"/>
      <c r="AS2633" s="27"/>
      <c r="AT2633" s="27"/>
    </row>
    <row r="2634" spans="44:46" ht="12.75">
      <c r="AR2634" s="27"/>
      <c r="AS2634" s="27"/>
      <c r="AT2634" s="27"/>
    </row>
    <row r="2635" spans="44:46" ht="12.75">
      <c r="AR2635" s="27"/>
      <c r="AS2635" s="27"/>
      <c r="AT2635" s="27"/>
    </row>
    <row r="2636" spans="44:46" ht="12.75">
      <c r="AR2636" s="27"/>
      <c r="AS2636" s="27"/>
      <c r="AT2636" s="27"/>
    </row>
    <row r="2637" spans="44:46" ht="12.75">
      <c r="AR2637" s="27"/>
      <c r="AS2637" s="27"/>
      <c r="AT2637" s="27"/>
    </row>
    <row r="2638" spans="44:46" ht="12.75">
      <c r="AR2638" s="27"/>
      <c r="AS2638" s="27"/>
      <c r="AT2638" s="27"/>
    </row>
    <row r="2639" spans="44:46" ht="12.75">
      <c r="AR2639" s="27"/>
      <c r="AS2639" s="27"/>
      <c r="AT2639" s="27"/>
    </row>
    <row r="2640" spans="44:46" ht="12.75">
      <c r="AR2640" s="27"/>
      <c r="AS2640" s="27"/>
      <c r="AT2640" s="27"/>
    </row>
    <row r="2641" spans="44:46" ht="12.75">
      <c r="AR2641" s="27"/>
      <c r="AS2641" s="27"/>
      <c r="AT2641" s="27"/>
    </row>
    <row r="2642" spans="44:46" ht="12.75">
      <c r="AR2642" s="27"/>
      <c r="AS2642" s="27"/>
      <c r="AT2642" s="27"/>
    </row>
    <row r="2643" spans="44:46" ht="12.75">
      <c r="AR2643" s="27"/>
      <c r="AS2643" s="27"/>
      <c r="AT2643" s="27"/>
    </row>
    <row r="2644" spans="44:46" ht="12.75">
      <c r="AR2644" s="27"/>
      <c r="AS2644" s="27"/>
      <c r="AT2644" s="27"/>
    </row>
    <row r="2645" spans="44:46" ht="12.75">
      <c r="AR2645" s="27"/>
      <c r="AS2645" s="27"/>
      <c r="AT2645" s="27"/>
    </row>
    <row r="2646" spans="44:46" ht="12.75">
      <c r="AR2646" s="27"/>
      <c r="AS2646" s="27"/>
      <c r="AT2646" s="27"/>
    </row>
    <row r="2647" spans="44:46" ht="12.75">
      <c r="AR2647" s="27"/>
      <c r="AS2647" s="27"/>
      <c r="AT2647" s="27"/>
    </row>
    <row r="2648" spans="44:46" ht="12.75">
      <c r="AR2648" s="27"/>
      <c r="AS2648" s="27"/>
      <c r="AT2648" s="27"/>
    </row>
    <row r="2649" spans="44:46" ht="12.75">
      <c r="AR2649" s="27"/>
      <c r="AS2649" s="27"/>
      <c r="AT2649" s="27"/>
    </row>
    <row r="2650" spans="44:46" ht="12.75">
      <c r="AR2650" s="27"/>
      <c r="AS2650" s="27"/>
      <c r="AT2650" s="27"/>
    </row>
    <row r="2651" spans="44:46" ht="12.75">
      <c r="AR2651" s="27"/>
      <c r="AS2651" s="27"/>
      <c r="AT2651" s="27"/>
    </row>
    <row r="2652" spans="44:46" ht="12.75">
      <c r="AR2652" s="27"/>
      <c r="AS2652" s="27"/>
      <c r="AT2652" s="27"/>
    </row>
    <row r="2653" spans="44:46" ht="12.75">
      <c r="AR2653" s="27"/>
      <c r="AS2653" s="27"/>
      <c r="AT2653" s="27"/>
    </row>
    <row r="2654" spans="44:46" ht="12.75">
      <c r="AR2654" s="27"/>
      <c r="AS2654" s="27"/>
      <c r="AT2654" s="27"/>
    </row>
    <row r="2655" spans="44:46" ht="12.75">
      <c r="AR2655" s="27"/>
      <c r="AS2655" s="27"/>
      <c r="AT2655" s="27"/>
    </row>
    <row r="2656" spans="44:46" ht="12.75">
      <c r="AR2656" s="27"/>
      <c r="AS2656" s="27"/>
      <c r="AT2656" s="27"/>
    </row>
    <row r="2657" spans="44:46" ht="12.75">
      <c r="AR2657" s="27"/>
      <c r="AS2657" s="27"/>
      <c r="AT2657" s="27"/>
    </row>
    <row r="2658" spans="44:46" ht="12.75">
      <c r="AR2658" s="27"/>
      <c r="AS2658" s="27"/>
      <c r="AT2658" s="27"/>
    </row>
    <row r="2659" spans="44:46" ht="12.75">
      <c r="AR2659" s="27"/>
      <c r="AS2659" s="27"/>
      <c r="AT2659" s="27"/>
    </row>
    <row r="2660" spans="44:46" ht="12.75">
      <c r="AR2660" s="27"/>
      <c r="AS2660" s="27"/>
      <c r="AT2660" s="27"/>
    </row>
    <row r="2661" spans="44:46" ht="12.75">
      <c r="AR2661" s="27"/>
      <c r="AS2661" s="27"/>
      <c r="AT2661" s="27"/>
    </row>
    <row r="2662" spans="44:46" ht="12.75">
      <c r="AR2662" s="27"/>
      <c r="AS2662" s="27"/>
      <c r="AT2662" s="27"/>
    </row>
    <row r="2663" spans="44:46" ht="12.75">
      <c r="AR2663" s="27"/>
      <c r="AS2663" s="27"/>
      <c r="AT2663" s="27"/>
    </row>
    <row r="2664" spans="44:46" ht="12.75">
      <c r="AR2664" s="27"/>
      <c r="AS2664" s="27"/>
      <c r="AT2664" s="27"/>
    </row>
    <row r="2665" spans="44:46" ht="12.75">
      <c r="AR2665" s="27"/>
      <c r="AS2665" s="27"/>
      <c r="AT2665" s="27"/>
    </row>
    <row r="2666" spans="44:46" ht="12.75">
      <c r="AR2666" s="27"/>
      <c r="AS2666" s="27"/>
      <c r="AT2666" s="27"/>
    </row>
    <row r="2667" spans="44:46" ht="12.75">
      <c r="AR2667" s="27"/>
      <c r="AS2667" s="27"/>
      <c r="AT2667" s="27"/>
    </row>
    <row r="2668" spans="44:46" ht="12.75">
      <c r="AR2668" s="27"/>
      <c r="AS2668" s="27"/>
      <c r="AT2668" s="27"/>
    </row>
    <row r="2669" spans="44:46" ht="12.75">
      <c r="AR2669" s="27"/>
      <c r="AS2669" s="27"/>
      <c r="AT2669" s="27"/>
    </row>
    <row r="2670" spans="44:46" ht="12.75">
      <c r="AR2670" s="27"/>
      <c r="AS2670" s="27"/>
      <c r="AT2670" s="27"/>
    </row>
    <row r="2671" spans="44:46" ht="12.75">
      <c r="AR2671" s="27"/>
      <c r="AS2671" s="27"/>
      <c r="AT2671" s="27"/>
    </row>
    <row r="2672" spans="44:46" ht="12.75">
      <c r="AR2672" s="27"/>
      <c r="AS2672" s="27"/>
      <c r="AT2672" s="27"/>
    </row>
    <row r="2673" spans="44:46" ht="12.75">
      <c r="AR2673" s="27"/>
      <c r="AS2673" s="27"/>
      <c r="AT2673" s="27"/>
    </row>
    <row r="2674" spans="44:46" ht="12.75">
      <c r="AR2674" s="27"/>
      <c r="AS2674" s="27"/>
      <c r="AT2674" s="27"/>
    </row>
    <row r="2675" spans="44:46" ht="12.75">
      <c r="AR2675" s="27"/>
      <c r="AS2675" s="27"/>
      <c r="AT2675" s="27"/>
    </row>
    <row r="2676" spans="44:46" ht="12.75">
      <c r="AR2676" s="27"/>
      <c r="AS2676" s="27"/>
      <c r="AT2676" s="27"/>
    </row>
    <row r="2677" spans="44:46" ht="12.75">
      <c r="AR2677" s="27"/>
      <c r="AS2677" s="27"/>
      <c r="AT2677" s="27"/>
    </row>
    <row r="2678" spans="44:46" ht="12.75">
      <c r="AR2678" s="27"/>
      <c r="AS2678" s="27"/>
      <c r="AT2678" s="27"/>
    </row>
    <row r="2679" spans="44:46" ht="12.75">
      <c r="AR2679" s="27"/>
      <c r="AS2679" s="27"/>
      <c r="AT2679" s="27"/>
    </row>
    <row r="2680" spans="44:46" ht="12.75">
      <c r="AR2680" s="27"/>
      <c r="AS2680" s="27"/>
      <c r="AT2680" s="27"/>
    </row>
    <row r="2681" spans="44:46" ht="12.75">
      <c r="AR2681" s="27"/>
      <c r="AS2681" s="27"/>
      <c r="AT2681" s="27"/>
    </row>
    <row r="2682" spans="44:46" ht="12.75">
      <c r="AR2682" s="27"/>
      <c r="AS2682" s="27"/>
      <c r="AT2682" s="27"/>
    </row>
    <row r="2683" spans="44:46" ht="12.75">
      <c r="AR2683" s="27"/>
      <c r="AS2683" s="27"/>
      <c r="AT2683" s="27"/>
    </row>
    <row r="2684" spans="44:46" ht="12.75">
      <c r="AR2684" s="27"/>
      <c r="AS2684" s="27"/>
      <c r="AT2684" s="27"/>
    </row>
    <row r="2685" spans="44:46" ht="12.75">
      <c r="AR2685" s="27"/>
      <c r="AS2685" s="27"/>
      <c r="AT2685" s="27"/>
    </row>
    <row r="2686" spans="44:46" ht="12.75">
      <c r="AR2686" s="27"/>
      <c r="AS2686" s="27"/>
      <c r="AT2686" s="27"/>
    </row>
    <row r="2687" spans="44:46" ht="12.75">
      <c r="AR2687" s="27"/>
      <c r="AS2687" s="27"/>
      <c r="AT2687" s="27"/>
    </row>
    <row r="2688" spans="44:46" ht="12.75">
      <c r="AR2688" s="27"/>
      <c r="AS2688" s="27"/>
      <c r="AT2688" s="27"/>
    </row>
    <row r="2689" spans="44:46" ht="12.75">
      <c r="AR2689" s="27"/>
      <c r="AS2689" s="27"/>
      <c r="AT2689" s="27"/>
    </row>
    <row r="2690" spans="44:46" ht="12.75">
      <c r="AR2690" s="27"/>
      <c r="AS2690" s="27"/>
      <c r="AT2690" s="27"/>
    </row>
    <row r="2691" spans="44:46" ht="12.75">
      <c r="AR2691" s="27"/>
      <c r="AS2691" s="27"/>
      <c r="AT2691" s="27"/>
    </row>
    <row r="2692" spans="44:46" ht="12.75">
      <c r="AR2692" s="27"/>
      <c r="AS2692" s="27"/>
      <c r="AT2692" s="27"/>
    </row>
    <row r="2693" spans="44:46" ht="12.75">
      <c r="AR2693" s="27"/>
      <c r="AS2693" s="27"/>
      <c r="AT2693" s="27"/>
    </row>
    <row r="2694" spans="44:46" ht="12.75">
      <c r="AR2694" s="27"/>
      <c r="AS2694" s="27"/>
      <c r="AT2694" s="27"/>
    </row>
    <row r="2695" spans="44:46" ht="12.75">
      <c r="AR2695" s="27"/>
      <c r="AS2695" s="27"/>
      <c r="AT2695" s="27"/>
    </row>
    <row r="2696" spans="44:46" ht="12.75">
      <c r="AR2696" s="27"/>
      <c r="AS2696" s="27"/>
      <c r="AT2696" s="27"/>
    </row>
    <row r="2697" spans="44:46" ht="12.75">
      <c r="AR2697" s="27"/>
      <c r="AS2697" s="27"/>
      <c r="AT2697" s="27"/>
    </row>
    <row r="2698" spans="44:46" ht="12.75">
      <c r="AR2698" s="27"/>
      <c r="AS2698" s="27"/>
      <c r="AT2698" s="27"/>
    </row>
    <row r="2699" spans="44:46" ht="12.75">
      <c r="AR2699" s="27"/>
      <c r="AS2699" s="27"/>
      <c r="AT2699" s="27"/>
    </row>
    <row r="2700" spans="44:46" ht="12.75">
      <c r="AR2700" s="27"/>
      <c r="AS2700" s="27"/>
      <c r="AT2700" s="27"/>
    </row>
    <row r="2701" spans="44:46" ht="12.75">
      <c r="AR2701" s="27"/>
      <c r="AS2701" s="27"/>
      <c r="AT2701" s="27"/>
    </row>
    <row r="2702" spans="44:46" ht="12.75">
      <c r="AR2702" s="27"/>
      <c r="AS2702" s="27"/>
      <c r="AT2702" s="27"/>
    </row>
    <row r="2703" spans="44:46" ht="12.75">
      <c r="AR2703" s="27"/>
      <c r="AS2703" s="27"/>
      <c r="AT2703" s="27"/>
    </row>
    <row r="2704" spans="44:46" ht="12.75">
      <c r="AR2704" s="27"/>
      <c r="AS2704" s="27"/>
      <c r="AT2704" s="27"/>
    </row>
    <row r="2705" spans="44:46" ht="12.75">
      <c r="AR2705" s="27"/>
      <c r="AS2705" s="27"/>
      <c r="AT2705" s="27"/>
    </row>
    <row r="2706" spans="44:46" ht="12.75">
      <c r="AR2706" s="27"/>
      <c r="AS2706" s="27"/>
      <c r="AT2706" s="27"/>
    </row>
    <row r="2707" spans="44:46" ht="12.75">
      <c r="AR2707" s="27"/>
      <c r="AS2707" s="27"/>
      <c r="AT2707" s="27"/>
    </row>
    <row r="2708" spans="44:46" ht="12.75">
      <c r="AR2708" s="27"/>
      <c r="AS2708" s="27"/>
      <c r="AT2708" s="27"/>
    </row>
    <row r="2709" spans="44:46" ht="12.75">
      <c r="AR2709" s="27"/>
      <c r="AS2709" s="27"/>
      <c r="AT2709" s="27"/>
    </row>
    <row r="2710" spans="44:46" ht="12.75">
      <c r="AR2710" s="27"/>
      <c r="AS2710" s="27"/>
      <c r="AT2710" s="27"/>
    </row>
    <row r="2711" spans="44:46" ht="12.75">
      <c r="AR2711" s="27"/>
      <c r="AS2711" s="27"/>
      <c r="AT2711" s="27"/>
    </row>
    <row r="2712" spans="44:46" ht="12.75">
      <c r="AR2712" s="27"/>
      <c r="AS2712" s="27"/>
      <c r="AT2712" s="27"/>
    </row>
    <row r="2713" spans="44:46" ht="12.75">
      <c r="AR2713" s="27"/>
      <c r="AS2713" s="27"/>
      <c r="AT2713" s="27"/>
    </row>
    <row r="2714" spans="44:46" ht="12.75">
      <c r="AR2714" s="27"/>
      <c r="AS2714" s="27"/>
      <c r="AT2714" s="27"/>
    </row>
    <row r="2715" spans="44:46" ht="12.75">
      <c r="AR2715" s="27"/>
      <c r="AS2715" s="27"/>
      <c r="AT2715" s="27"/>
    </row>
    <row r="2716" spans="44:46" ht="12.75">
      <c r="AR2716" s="27"/>
      <c r="AS2716" s="27"/>
      <c r="AT2716" s="27"/>
    </row>
    <row r="2717" spans="44:46" ht="12.75">
      <c r="AR2717" s="27"/>
      <c r="AS2717" s="27"/>
      <c r="AT2717" s="27"/>
    </row>
    <row r="2718" spans="44:46" ht="12.75">
      <c r="AR2718" s="27"/>
      <c r="AS2718" s="27"/>
      <c r="AT2718" s="27"/>
    </row>
    <row r="2719" spans="44:46" ht="12.75">
      <c r="AR2719" s="27"/>
      <c r="AS2719" s="27"/>
      <c r="AT2719" s="27"/>
    </row>
    <row r="2720" spans="44:46" ht="12.75">
      <c r="AR2720" s="27"/>
      <c r="AS2720" s="27"/>
      <c r="AT2720" s="27"/>
    </row>
    <row r="2721" spans="44:46" ht="12.75">
      <c r="AR2721" s="27"/>
      <c r="AS2721" s="27"/>
      <c r="AT2721" s="27"/>
    </row>
    <row r="2722" spans="44:46" ht="12.75">
      <c r="AR2722" s="27"/>
      <c r="AS2722" s="27"/>
      <c r="AT2722" s="27"/>
    </row>
    <row r="2723" spans="44:46" ht="12.75">
      <c r="AR2723" s="27"/>
      <c r="AS2723" s="27"/>
      <c r="AT2723" s="27"/>
    </row>
    <row r="2724" spans="44:46" ht="12.75">
      <c r="AR2724" s="27"/>
      <c r="AS2724" s="27"/>
      <c r="AT2724" s="27"/>
    </row>
    <row r="2725" spans="44:46" ht="12.75">
      <c r="AR2725" s="27"/>
      <c r="AS2725" s="27"/>
      <c r="AT2725" s="27"/>
    </row>
    <row r="2726" spans="44:46" ht="12.75">
      <c r="AR2726" s="27"/>
      <c r="AS2726" s="27"/>
      <c r="AT2726" s="27"/>
    </row>
    <row r="2727" spans="44:46" ht="12.75">
      <c r="AR2727" s="27"/>
      <c r="AS2727" s="27"/>
      <c r="AT2727" s="27"/>
    </row>
    <row r="2728" spans="44:46" ht="12.75">
      <c r="AR2728" s="27"/>
      <c r="AS2728" s="27"/>
      <c r="AT2728" s="27"/>
    </row>
    <row r="2729" spans="44:46" ht="12.75">
      <c r="AR2729" s="27"/>
      <c r="AS2729" s="27"/>
      <c r="AT2729" s="27"/>
    </row>
    <row r="2730" spans="44:46" ht="12.75">
      <c r="AR2730" s="27"/>
      <c r="AS2730" s="27"/>
      <c r="AT2730" s="27"/>
    </row>
    <row r="2731" spans="44:46" ht="12.75">
      <c r="AR2731" s="27"/>
      <c r="AS2731" s="27"/>
      <c r="AT2731" s="27"/>
    </row>
    <row r="2732" spans="44:46" ht="12.75">
      <c r="AR2732" s="27"/>
      <c r="AS2732" s="27"/>
      <c r="AT2732" s="27"/>
    </row>
    <row r="2733" spans="44:46" ht="12.75">
      <c r="AR2733" s="27"/>
      <c r="AS2733" s="27"/>
      <c r="AT2733" s="27"/>
    </row>
    <row r="2734" spans="44:46" ht="12.75">
      <c r="AR2734" s="27"/>
      <c r="AS2734" s="27"/>
      <c r="AT2734" s="27"/>
    </row>
    <row r="2735" spans="44:46" ht="12.75">
      <c r="AR2735" s="27"/>
      <c r="AS2735" s="27"/>
      <c r="AT2735" s="27"/>
    </row>
    <row r="2736" spans="44:46" ht="12.75">
      <c r="AR2736" s="27"/>
      <c r="AS2736" s="27"/>
      <c r="AT2736" s="27"/>
    </row>
    <row r="2737" spans="44:46" ht="12.75">
      <c r="AR2737" s="27"/>
      <c r="AS2737" s="27"/>
      <c r="AT2737" s="27"/>
    </row>
    <row r="2738" spans="44:46" ht="12.75">
      <c r="AR2738" s="27"/>
      <c r="AS2738" s="27"/>
      <c r="AT2738" s="27"/>
    </row>
    <row r="2739" spans="44:46" ht="12.75">
      <c r="AR2739" s="27"/>
      <c r="AS2739" s="27"/>
      <c r="AT2739" s="27"/>
    </row>
    <row r="2740" spans="44:46" ht="12.75">
      <c r="AR2740" s="27"/>
      <c r="AS2740" s="27"/>
      <c r="AT2740" s="27"/>
    </row>
    <row r="2741" spans="44:46" ht="12.75">
      <c r="AR2741" s="27"/>
      <c r="AS2741" s="27"/>
      <c r="AT2741" s="27"/>
    </row>
    <row r="2742" spans="44:46" ht="12.75">
      <c r="AR2742" s="27"/>
      <c r="AS2742" s="27"/>
      <c r="AT2742" s="27"/>
    </row>
    <row r="2743" spans="44:46" ht="12.75">
      <c r="AR2743" s="27"/>
      <c r="AS2743" s="27"/>
      <c r="AT2743" s="27"/>
    </row>
    <row r="2744" spans="44:46" ht="12.75">
      <c r="AR2744" s="27"/>
      <c r="AS2744" s="27"/>
      <c r="AT2744" s="27"/>
    </row>
    <row r="2745" spans="44:46" ht="12.75">
      <c r="AR2745" s="27"/>
      <c r="AS2745" s="27"/>
      <c r="AT2745" s="27"/>
    </row>
    <row r="2746" spans="44:46" ht="12.75">
      <c r="AR2746" s="27"/>
      <c r="AS2746" s="27"/>
      <c r="AT2746" s="27"/>
    </row>
    <row r="2747" spans="44:46" ht="12.75">
      <c r="AR2747" s="27"/>
      <c r="AS2747" s="27"/>
      <c r="AT2747" s="27"/>
    </row>
    <row r="2748" spans="44:46" ht="12.75">
      <c r="AR2748" s="27"/>
      <c r="AS2748" s="27"/>
      <c r="AT2748" s="27"/>
    </row>
    <row r="2749" spans="44:46" ht="12.75">
      <c r="AR2749" s="27"/>
      <c r="AS2749" s="27"/>
      <c r="AT2749" s="27"/>
    </row>
    <row r="2750" spans="44:46" ht="12.75">
      <c r="AR2750" s="27"/>
      <c r="AS2750" s="27"/>
      <c r="AT2750" s="27"/>
    </row>
    <row r="2751" spans="44:46" ht="12.75">
      <c r="AR2751" s="27"/>
      <c r="AS2751" s="27"/>
      <c r="AT2751" s="27"/>
    </row>
    <row r="2752" spans="44:46" ht="12.75">
      <c r="AR2752" s="27"/>
      <c r="AS2752" s="27"/>
      <c r="AT2752" s="27"/>
    </row>
    <row r="2753" spans="44:46" ht="12.75">
      <c r="AR2753" s="27"/>
      <c r="AS2753" s="27"/>
      <c r="AT2753" s="27"/>
    </row>
    <row r="2754" spans="44:46" ht="12.75">
      <c r="AR2754" s="27"/>
      <c r="AS2754" s="27"/>
      <c r="AT2754" s="27"/>
    </row>
    <row r="2755" spans="44:46" ht="12.75">
      <c r="AR2755" s="27"/>
      <c r="AS2755" s="27"/>
      <c r="AT2755" s="27"/>
    </row>
    <row r="2756" spans="44:46" ht="12.75">
      <c r="AR2756" s="27"/>
      <c r="AS2756" s="27"/>
      <c r="AT2756" s="27"/>
    </row>
    <row r="2757" spans="44:46" ht="12.75">
      <c r="AR2757" s="27"/>
      <c r="AS2757" s="27"/>
      <c r="AT2757" s="27"/>
    </row>
    <row r="2758" spans="44:46" ht="12.75">
      <c r="AR2758" s="27"/>
      <c r="AS2758" s="27"/>
      <c r="AT2758" s="27"/>
    </row>
    <row r="2759" spans="44:46" ht="12.75">
      <c r="AR2759" s="27"/>
      <c r="AS2759" s="27"/>
      <c r="AT2759" s="27"/>
    </row>
    <row r="2760" spans="44:46" ht="12.75">
      <c r="AR2760" s="27"/>
      <c r="AS2760" s="27"/>
      <c r="AT2760" s="27"/>
    </row>
    <row r="2761" spans="44:46" ht="12.75">
      <c r="AR2761" s="27"/>
      <c r="AS2761" s="27"/>
      <c r="AT2761" s="27"/>
    </row>
    <row r="2762" spans="44:46" ht="12.75">
      <c r="AR2762" s="27"/>
      <c r="AS2762" s="27"/>
      <c r="AT2762" s="27"/>
    </row>
    <row r="2763" spans="44:46" ht="12.75">
      <c r="AR2763" s="27"/>
      <c r="AS2763" s="27"/>
      <c r="AT2763" s="27"/>
    </row>
    <row r="2764" spans="44:46" ht="12.75">
      <c r="AR2764" s="27"/>
      <c r="AS2764" s="27"/>
      <c r="AT2764" s="27"/>
    </row>
    <row r="2765" spans="44:46" ht="12.75">
      <c r="AR2765" s="27"/>
      <c r="AS2765" s="27"/>
      <c r="AT2765" s="27"/>
    </row>
    <row r="2766" spans="44:46" ht="12.75">
      <c r="AR2766" s="27"/>
      <c r="AS2766" s="27"/>
      <c r="AT2766" s="27"/>
    </row>
    <row r="2767" spans="44:46" ht="12.75">
      <c r="AR2767" s="27"/>
      <c r="AS2767" s="27"/>
      <c r="AT2767" s="27"/>
    </row>
    <row r="2768" spans="44:46" ht="12.75">
      <c r="AR2768" s="27"/>
      <c r="AS2768" s="27"/>
      <c r="AT2768" s="27"/>
    </row>
    <row r="2769" spans="44:46" ht="12.75">
      <c r="AR2769" s="27"/>
      <c r="AS2769" s="27"/>
      <c r="AT2769" s="27"/>
    </row>
    <row r="2770" spans="44:46" ht="12.75">
      <c r="AR2770" s="27"/>
      <c r="AS2770" s="27"/>
      <c r="AT2770" s="27"/>
    </row>
    <row r="2771" spans="44:46" ht="12.75">
      <c r="AR2771" s="27"/>
      <c r="AS2771" s="27"/>
      <c r="AT2771" s="27"/>
    </row>
    <row r="2772" spans="44:46" ht="12.75">
      <c r="AR2772" s="27"/>
      <c r="AS2772" s="27"/>
      <c r="AT2772" s="27"/>
    </row>
    <row r="2773" spans="44:46" ht="12.75">
      <c r="AR2773" s="27"/>
      <c r="AS2773" s="27"/>
      <c r="AT2773" s="27"/>
    </row>
    <row r="2774" spans="44:46" ht="12.75">
      <c r="AR2774" s="27"/>
      <c r="AS2774" s="27"/>
      <c r="AT2774" s="27"/>
    </row>
    <row r="2775" spans="44:46" ht="12.75">
      <c r="AR2775" s="27"/>
      <c r="AS2775" s="27"/>
      <c r="AT2775" s="27"/>
    </row>
    <row r="2776" spans="44:46" ht="12.75">
      <c r="AR2776" s="27"/>
      <c r="AS2776" s="27"/>
      <c r="AT2776" s="27"/>
    </row>
    <row r="2777" spans="44:46" ht="12.75">
      <c r="AR2777" s="27"/>
      <c r="AS2777" s="27"/>
      <c r="AT2777" s="27"/>
    </row>
    <row r="2778" spans="44:46" ht="12.75">
      <c r="AR2778" s="27"/>
      <c r="AS2778" s="27"/>
      <c r="AT2778" s="27"/>
    </row>
    <row r="2779" spans="44:46" ht="12.75">
      <c r="AR2779" s="27"/>
      <c r="AS2779" s="27"/>
      <c r="AT2779" s="27"/>
    </row>
    <row r="2780" spans="44:46" ht="12.75">
      <c r="AR2780" s="27"/>
      <c r="AS2780" s="27"/>
      <c r="AT2780" s="27"/>
    </row>
    <row r="2781" spans="44:46" ht="12.75">
      <c r="AR2781" s="27"/>
      <c r="AS2781" s="27"/>
      <c r="AT2781" s="27"/>
    </row>
    <row r="2782" spans="44:46" ht="12.75">
      <c r="AR2782" s="27"/>
      <c r="AS2782" s="27"/>
      <c r="AT2782" s="27"/>
    </row>
    <row r="2783" spans="44:46" ht="12.75">
      <c r="AR2783" s="27"/>
      <c r="AS2783" s="27"/>
      <c r="AT2783" s="27"/>
    </row>
    <row r="2784" spans="44:46" ht="12.75">
      <c r="AR2784" s="27"/>
      <c r="AS2784" s="27"/>
      <c r="AT2784" s="27"/>
    </row>
    <row r="2785" spans="44:46" ht="12.75">
      <c r="AR2785" s="27"/>
      <c r="AS2785" s="27"/>
      <c r="AT2785" s="27"/>
    </row>
    <row r="2786" spans="44:46" ht="12.75">
      <c r="AR2786" s="27"/>
      <c r="AS2786" s="27"/>
      <c r="AT2786" s="27"/>
    </row>
    <row r="2787" spans="44:46" ht="12.75">
      <c r="AR2787" s="27"/>
      <c r="AS2787" s="27"/>
      <c r="AT2787" s="27"/>
    </row>
    <row r="2788" spans="44:46" ht="12.75">
      <c r="AR2788" s="27"/>
      <c r="AS2788" s="27"/>
      <c r="AT2788" s="27"/>
    </row>
    <row r="2789" spans="44:46" ht="12.75">
      <c r="AR2789" s="27"/>
      <c r="AS2789" s="27"/>
      <c r="AT2789" s="27"/>
    </row>
    <row r="2790" spans="44:46" ht="12.75">
      <c r="AR2790" s="27"/>
      <c r="AS2790" s="27"/>
      <c r="AT2790" s="27"/>
    </row>
    <row r="2791" spans="44:46" ht="12.75">
      <c r="AR2791" s="27"/>
      <c r="AS2791" s="27"/>
      <c r="AT2791" s="27"/>
    </row>
    <row r="2792" spans="44:46" ht="12.75">
      <c r="AR2792" s="27"/>
      <c r="AS2792" s="27"/>
      <c r="AT2792" s="27"/>
    </row>
    <row r="2793" spans="44:46" ht="12.75">
      <c r="AR2793" s="27"/>
      <c r="AS2793" s="27"/>
      <c r="AT2793" s="27"/>
    </row>
    <row r="2794" spans="44:46" ht="12.75">
      <c r="AR2794" s="27"/>
      <c r="AS2794" s="27"/>
      <c r="AT2794" s="27"/>
    </row>
    <row r="2795" spans="44:46" ht="12.75">
      <c r="AR2795" s="27"/>
      <c r="AS2795" s="27"/>
      <c r="AT2795" s="27"/>
    </row>
    <row r="2796" spans="44:46" ht="12.75">
      <c r="AR2796" s="27"/>
      <c r="AS2796" s="27"/>
      <c r="AT2796" s="27"/>
    </row>
    <row r="2797" spans="44:46" ht="12.75">
      <c r="AR2797" s="27"/>
      <c r="AS2797" s="27"/>
      <c r="AT2797" s="27"/>
    </row>
    <row r="2798" spans="44:46" ht="12.75">
      <c r="AR2798" s="27"/>
      <c r="AS2798" s="27"/>
      <c r="AT2798" s="27"/>
    </row>
    <row r="2799" spans="44:46" ht="12.75">
      <c r="AR2799" s="27"/>
      <c r="AS2799" s="27"/>
      <c r="AT2799" s="27"/>
    </row>
    <row r="2800" spans="44:46" ht="12.75">
      <c r="AR2800" s="27"/>
      <c r="AS2800" s="27"/>
      <c r="AT2800" s="27"/>
    </row>
    <row r="2801" spans="44:46" ht="12.75">
      <c r="AR2801" s="27"/>
      <c r="AS2801" s="27"/>
      <c r="AT2801" s="27"/>
    </row>
    <row r="2802" spans="44:46" ht="12.75">
      <c r="AR2802" s="27"/>
      <c r="AS2802" s="27"/>
      <c r="AT2802" s="27"/>
    </row>
    <row r="2803" spans="44:46" ht="12.75">
      <c r="AR2803" s="27"/>
      <c r="AS2803" s="27"/>
      <c r="AT2803" s="27"/>
    </row>
    <row r="2804" spans="44:46" ht="12.75">
      <c r="AR2804" s="27"/>
      <c r="AS2804" s="27"/>
      <c r="AT2804" s="27"/>
    </row>
    <row r="2805" spans="44:46" ht="12.75">
      <c r="AR2805" s="27"/>
      <c r="AS2805" s="27"/>
      <c r="AT2805" s="27"/>
    </row>
    <row r="2806" spans="44:46" ht="12.75">
      <c r="AR2806" s="27"/>
      <c r="AS2806" s="27"/>
      <c r="AT2806" s="27"/>
    </row>
    <row r="2807" spans="44:46" ht="12.75">
      <c r="AR2807" s="27"/>
      <c r="AS2807" s="27"/>
      <c r="AT2807" s="27"/>
    </row>
    <row r="2808" spans="44:46" ht="12.75">
      <c r="AR2808" s="27"/>
      <c r="AS2808" s="27"/>
      <c r="AT2808" s="27"/>
    </row>
    <row r="2809" spans="44:46" ht="12.75">
      <c r="AR2809" s="27"/>
      <c r="AS2809" s="27"/>
      <c r="AT2809" s="27"/>
    </row>
    <row r="2810" spans="44:46" ht="12.75">
      <c r="AR2810" s="27"/>
      <c r="AS2810" s="27"/>
      <c r="AT2810" s="27"/>
    </row>
    <row r="2811" spans="44:46" ht="12.75">
      <c r="AR2811" s="27"/>
      <c r="AS2811" s="27"/>
      <c r="AT2811" s="27"/>
    </row>
    <row r="2812" spans="44:46" ht="12.75">
      <c r="AR2812" s="27"/>
      <c r="AS2812" s="27"/>
      <c r="AT2812" s="27"/>
    </row>
    <row r="2813" spans="44:46" ht="12.75">
      <c r="AR2813" s="27"/>
      <c r="AS2813" s="27"/>
      <c r="AT2813" s="27"/>
    </row>
    <row r="2814" spans="44:46" ht="12.75">
      <c r="AR2814" s="27"/>
      <c r="AS2814" s="27"/>
      <c r="AT2814" s="27"/>
    </row>
    <row r="2815" spans="44:46" ht="12.75">
      <c r="AR2815" s="27"/>
      <c r="AS2815" s="27"/>
      <c r="AT2815" s="27"/>
    </row>
    <row r="2816" spans="44:46" ht="12.75">
      <c r="AR2816" s="27"/>
      <c r="AS2816" s="27"/>
      <c r="AT2816" s="27"/>
    </row>
    <row r="2817" spans="44:46" ht="12.75">
      <c r="AR2817" s="27"/>
      <c r="AS2817" s="27"/>
      <c r="AT2817" s="27"/>
    </row>
    <row r="2818" spans="44:46" ht="12.75">
      <c r="AR2818" s="27"/>
      <c r="AS2818" s="27"/>
      <c r="AT2818" s="27"/>
    </row>
    <row r="2819" spans="44:46" ht="12.75">
      <c r="AR2819" s="27"/>
      <c r="AS2819" s="27"/>
      <c r="AT2819" s="27"/>
    </row>
    <row r="2820" spans="44:46" ht="12.75">
      <c r="AR2820" s="27"/>
      <c r="AS2820" s="27"/>
      <c r="AT2820" s="27"/>
    </row>
    <row r="2821" spans="44:46" ht="12.75">
      <c r="AR2821" s="27"/>
      <c r="AS2821" s="27"/>
      <c r="AT2821" s="27"/>
    </row>
    <row r="2822" spans="44:46" ht="12.75">
      <c r="AR2822" s="27"/>
      <c r="AS2822" s="27"/>
      <c r="AT2822" s="27"/>
    </row>
    <row r="2823" spans="44:46" ht="12.75">
      <c r="AR2823" s="27"/>
      <c r="AS2823" s="27"/>
      <c r="AT2823" s="27"/>
    </row>
    <row r="2824" spans="44:46" ht="12.75">
      <c r="AR2824" s="27"/>
      <c r="AS2824" s="27"/>
      <c r="AT2824" s="27"/>
    </row>
    <row r="2825" spans="44:46" ht="12.75">
      <c r="AR2825" s="27"/>
      <c r="AS2825" s="27"/>
      <c r="AT2825" s="27"/>
    </row>
    <row r="2826" spans="44:46" ht="12.75">
      <c r="AR2826" s="27"/>
      <c r="AS2826" s="27"/>
      <c r="AT2826" s="27"/>
    </row>
    <row r="2827" spans="44:46" ht="12.75">
      <c r="AR2827" s="27"/>
      <c r="AS2827" s="27"/>
      <c r="AT2827" s="27"/>
    </row>
    <row r="2828" spans="44:46" ht="12.75">
      <c r="AR2828" s="27"/>
      <c r="AS2828" s="27"/>
      <c r="AT2828" s="27"/>
    </row>
    <row r="2829" spans="44:46" ht="12.75">
      <c r="AR2829" s="27"/>
      <c r="AS2829" s="27"/>
      <c r="AT2829" s="27"/>
    </row>
    <row r="2830" spans="44:46" ht="12.75">
      <c r="AR2830" s="27"/>
      <c r="AS2830" s="27"/>
      <c r="AT2830" s="27"/>
    </row>
    <row r="2831" spans="44:46" ht="12.75">
      <c r="AR2831" s="27"/>
      <c r="AS2831" s="27"/>
      <c r="AT2831" s="27"/>
    </row>
    <row r="2832" spans="44:46" ht="12.75">
      <c r="AR2832" s="27"/>
      <c r="AS2832" s="27"/>
      <c r="AT2832" s="27"/>
    </row>
    <row r="2833" spans="44:46" ht="12.75">
      <c r="AR2833" s="27"/>
      <c r="AS2833" s="27"/>
      <c r="AT2833" s="27"/>
    </row>
    <row r="2834" spans="44:46" ht="12.75">
      <c r="AR2834" s="27"/>
      <c r="AS2834" s="27"/>
      <c r="AT2834" s="27"/>
    </row>
    <row r="2835" spans="44:46" ht="12.75">
      <c r="AR2835" s="27"/>
      <c r="AS2835" s="27"/>
      <c r="AT2835" s="27"/>
    </row>
    <row r="2836" spans="44:46" ht="12.75">
      <c r="AR2836" s="27"/>
      <c r="AS2836" s="27"/>
      <c r="AT2836" s="27"/>
    </row>
    <row r="2837" spans="44:46" ht="12.75">
      <c r="AR2837" s="27"/>
      <c r="AS2837" s="27"/>
      <c r="AT2837" s="27"/>
    </row>
    <row r="2838" spans="44:46" ht="12.75">
      <c r="AR2838" s="27"/>
      <c r="AS2838" s="27"/>
      <c r="AT2838" s="27"/>
    </row>
    <row r="2839" spans="44:46" ht="12.75">
      <c r="AR2839" s="27"/>
      <c r="AS2839" s="27"/>
      <c r="AT2839" s="27"/>
    </row>
    <row r="2840" spans="44:46" ht="12.75">
      <c r="AR2840" s="27"/>
      <c r="AS2840" s="27"/>
      <c r="AT2840" s="27"/>
    </row>
    <row r="2841" spans="44:46" ht="12.75">
      <c r="AR2841" s="27"/>
      <c r="AS2841" s="27"/>
      <c r="AT2841" s="27"/>
    </row>
    <row r="2842" spans="44:46" ht="12.75">
      <c r="AR2842" s="27"/>
      <c r="AS2842" s="27"/>
      <c r="AT2842" s="27"/>
    </row>
    <row r="2843" spans="44:46" ht="12.75">
      <c r="AR2843" s="27"/>
      <c r="AS2843" s="27"/>
      <c r="AT2843" s="27"/>
    </row>
    <row r="2844" spans="44:46" ht="12.75">
      <c r="AR2844" s="27"/>
      <c r="AS2844" s="27"/>
      <c r="AT2844" s="27"/>
    </row>
    <row r="2845" spans="44:46" ht="12.75">
      <c r="AR2845" s="27"/>
      <c r="AS2845" s="27"/>
      <c r="AT2845" s="27"/>
    </row>
    <row r="2846" spans="44:46" ht="12.75">
      <c r="AR2846" s="27"/>
      <c r="AS2846" s="27"/>
      <c r="AT2846" s="27"/>
    </row>
    <row r="2847" spans="44:46" ht="12.75">
      <c r="AR2847" s="27"/>
      <c r="AS2847" s="27"/>
      <c r="AT2847" s="27"/>
    </row>
    <row r="2848" spans="44:46" ht="12.75">
      <c r="AR2848" s="27"/>
      <c r="AS2848" s="27"/>
      <c r="AT2848" s="27"/>
    </row>
    <row r="2849" spans="44:46" ht="12.75">
      <c r="AR2849" s="27"/>
      <c r="AS2849" s="27"/>
      <c r="AT2849" s="27"/>
    </row>
    <row r="2850" spans="44:46" ht="12.75">
      <c r="AR2850" s="27"/>
      <c r="AS2850" s="27"/>
      <c r="AT2850" s="27"/>
    </row>
    <row r="2851" spans="44:46" ht="12.75">
      <c r="AR2851" s="27"/>
      <c r="AS2851" s="27"/>
      <c r="AT2851" s="27"/>
    </row>
    <row r="2852" spans="44:46" ht="12.75">
      <c r="AR2852" s="27"/>
      <c r="AS2852" s="27"/>
      <c r="AT2852" s="27"/>
    </row>
    <row r="2853" spans="44:46" ht="12.75">
      <c r="AR2853" s="27"/>
      <c r="AS2853" s="27"/>
      <c r="AT2853" s="27"/>
    </row>
    <row r="2854" spans="44:46" ht="12.75">
      <c r="AR2854" s="27"/>
      <c r="AS2854" s="27"/>
      <c r="AT2854" s="27"/>
    </row>
    <row r="2855" spans="44:46" ht="12.75">
      <c r="AR2855" s="27"/>
      <c r="AS2855" s="27"/>
      <c r="AT2855" s="27"/>
    </row>
    <row r="2856" spans="44:46" ht="12.75">
      <c r="AR2856" s="27"/>
      <c r="AS2856" s="27"/>
      <c r="AT2856" s="27"/>
    </row>
    <row r="2857" spans="44:46" ht="12.75">
      <c r="AR2857" s="27"/>
      <c r="AS2857" s="27"/>
      <c r="AT2857" s="27"/>
    </row>
    <row r="2858" spans="44:46" ht="12.75">
      <c r="AR2858" s="27"/>
      <c r="AS2858" s="27"/>
      <c r="AT2858" s="27"/>
    </row>
    <row r="2859" spans="44:46" ht="12.75">
      <c r="AR2859" s="27"/>
      <c r="AS2859" s="27"/>
      <c r="AT2859" s="27"/>
    </row>
    <row r="2860" spans="44:46" ht="12.75">
      <c r="AR2860" s="27"/>
      <c r="AS2860" s="27"/>
      <c r="AT2860" s="27"/>
    </row>
    <row r="2861" spans="44:46" ht="12.75">
      <c r="AR2861" s="27"/>
      <c r="AS2861" s="27"/>
      <c r="AT2861" s="27"/>
    </row>
    <row r="2862" spans="44:46" ht="12.75">
      <c r="AR2862" s="27"/>
      <c r="AS2862" s="27"/>
      <c r="AT2862" s="27"/>
    </row>
    <row r="2863" spans="44:46" ht="12.75">
      <c r="AR2863" s="27"/>
      <c r="AS2863" s="27"/>
      <c r="AT2863" s="27"/>
    </row>
    <row r="2864" spans="44:46" ht="12.75">
      <c r="AR2864" s="27"/>
      <c r="AS2864" s="27"/>
      <c r="AT2864" s="27"/>
    </row>
    <row r="2865" spans="44:46" ht="12.75">
      <c r="AR2865" s="27"/>
      <c r="AS2865" s="27"/>
      <c r="AT2865" s="27"/>
    </row>
    <row r="2866" spans="44:46" ht="12.75">
      <c r="AR2866" s="27"/>
      <c r="AS2866" s="27"/>
      <c r="AT2866" s="27"/>
    </row>
    <row r="2867" spans="44:46" ht="12.75">
      <c r="AR2867" s="27"/>
      <c r="AS2867" s="27"/>
      <c r="AT2867" s="27"/>
    </row>
    <row r="2868" spans="44:46" ht="12.75">
      <c r="AR2868" s="27"/>
      <c r="AS2868" s="27"/>
      <c r="AT2868" s="27"/>
    </row>
    <row r="2869" spans="44:46" ht="12.75">
      <c r="AR2869" s="27"/>
      <c r="AS2869" s="27"/>
      <c r="AT2869" s="27"/>
    </row>
    <row r="2870" spans="44:46" ht="12.75">
      <c r="AR2870" s="27"/>
      <c r="AS2870" s="27"/>
      <c r="AT2870" s="27"/>
    </row>
    <row r="2871" spans="44:46" ht="12.75">
      <c r="AR2871" s="27"/>
      <c r="AS2871" s="27"/>
      <c r="AT2871" s="27"/>
    </row>
    <row r="2872" spans="44:46" ht="12.75">
      <c r="AR2872" s="27"/>
      <c r="AS2872" s="27"/>
      <c r="AT2872" s="27"/>
    </row>
    <row r="2873" spans="44:46" ht="12.75">
      <c r="AR2873" s="27"/>
      <c r="AS2873" s="27"/>
      <c r="AT2873" s="27"/>
    </row>
    <row r="2874" spans="44:46" ht="12.75">
      <c r="AR2874" s="27"/>
      <c r="AS2874" s="27"/>
      <c r="AT2874" s="27"/>
    </row>
    <row r="2875" spans="44:46" ht="12.75">
      <c r="AR2875" s="27"/>
      <c r="AS2875" s="27"/>
      <c r="AT2875" s="27"/>
    </row>
    <row r="2876" spans="44:46" ht="12.75">
      <c r="AR2876" s="27"/>
      <c r="AS2876" s="27"/>
      <c r="AT2876" s="27"/>
    </row>
    <row r="2877" spans="44:46" ht="12.75">
      <c r="AR2877" s="27"/>
      <c r="AS2877" s="27"/>
      <c r="AT2877" s="27"/>
    </row>
    <row r="2878" spans="44:46" ht="12.75">
      <c r="AR2878" s="27"/>
      <c r="AS2878" s="27"/>
      <c r="AT2878" s="27"/>
    </row>
    <row r="2879" spans="44:46" ht="12.75">
      <c r="AR2879" s="27"/>
      <c r="AS2879" s="27"/>
      <c r="AT2879" s="27"/>
    </row>
    <row r="2880" spans="44:46" ht="12.75">
      <c r="AR2880" s="27"/>
      <c r="AS2880" s="27"/>
      <c r="AT2880" s="27"/>
    </row>
    <row r="2881" spans="44:46" ht="12.75">
      <c r="AR2881" s="27"/>
      <c r="AS2881" s="27"/>
      <c r="AT2881" s="27"/>
    </row>
    <row r="2882" spans="44:46" ht="12.75">
      <c r="AR2882" s="27"/>
      <c r="AS2882" s="27"/>
      <c r="AT2882" s="27"/>
    </row>
    <row r="2883" spans="44:46" ht="12.75">
      <c r="AR2883" s="27"/>
      <c r="AS2883" s="27"/>
      <c r="AT2883" s="27"/>
    </row>
    <row r="2884" spans="44:46" ht="12.75">
      <c r="AR2884" s="27"/>
      <c r="AS2884" s="27"/>
      <c r="AT2884" s="27"/>
    </row>
    <row r="2885" spans="44:46" ht="12.75">
      <c r="AR2885" s="27"/>
      <c r="AS2885" s="27"/>
      <c r="AT2885" s="27"/>
    </row>
    <row r="2886" spans="44:46" ht="12.75">
      <c r="AR2886" s="27"/>
      <c r="AS2886" s="27"/>
      <c r="AT2886" s="27"/>
    </row>
    <row r="2887" spans="44:46" ht="12.75">
      <c r="AR2887" s="27"/>
      <c r="AS2887" s="27"/>
      <c r="AT2887" s="27"/>
    </row>
    <row r="2888" spans="44:46" ht="12.75">
      <c r="AR2888" s="27"/>
      <c r="AS2888" s="27"/>
      <c r="AT2888" s="27"/>
    </row>
    <row r="2889" spans="44:46" ht="12.75">
      <c r="AR2889" s="27"/>
      <c r="AS2889" s="27"/>
      <c r="AT2889" s="27"/>
    </row>
    <row r="2890" spans="44:46" ht="12.75">
      <c r="AR2890" s="27"/>
      <c r="AS2890" s="27"/>
      <c r="AT2890" s="27"/>
    </row>
    <row r="2891" spans="44:46" ht="12.75">
      <c r="AR2891" s="27"/>
      <c r="AS2891" s="27"/>
      <c r="AT2891" s="27"/>
    </row>
    <row r="2892" spans="44:46" ht="12.75">
      <c r="AR2892" s="27"/>
      <c r="AS2892" s="27"/>
      <c r="AT2892" s="27"/>
    </row>
    <row r="2893" spans="44:46" ht="12.75">
      <c r="AR2893" s="27"/>
      <c r="AS2893" s="27"/>
      <c r="AT2893" s="27"/>
    </row>
    <row r="2894" spans="44:46" ht="12.75">
      <c r="AR2894" s="27"/>
      <c r="AS2894" s="27"/>
      <c r="AT2894" s="27"/>
    </row>
    <row r="2895" spans="44:46" ht="12.75">
      <c r="AR2895" s="27"/>
      <c r="AS2895" s="27"/>
      <c r="AT2895" s="27"/>
    </row>
    <row r="2896" spans="44:46" ht="12.75">
      <c r="AR2896" s="27"/>
      <c r="AS2896" s="27"/>
      <c r="AT2896" s="27"/>
    </row>
    <row r="2897" spans="44:46" ht="12.75">
      <c r="AR2897" s="27"/>
      <c r="AS2897" s="27"/>
      <c r="AT2897" s="27"/>
    </row>
    <row r="2898" spans="44:46" ht="12.75">
      <c r="AR2898" s="27"/>
      <c r="AS2898" s="27"/>
      <c r="AT2898" s="27"/>
    </row>
    <row r="2899" spans="44:46" ht="12.75">
      <c r="AR2899" s="27"/>
      <c r="AS2899" s="27"/>
      <c r="AT2899" s="27"/>
    </row>
    <row r="2900" spans="44:46" ht="12.75">
      <c r="AR2900" s="27"/>
      <c r="AS2900" s="27"/>
      <c r="AT2900" s="27"/>
    </row>
    <row r="2901" spans="44:46" ht="12.75">
      <c r="AR2901" s="27"/>
      <c r="AS2901" s="27"/>
      <c r="AT2901" s="27"/>
    </row>
    <row r="2902" spans="44:46" ht="12.75">
      <c r="AR2902" s="27"/>
      <c r="AS2902" s="27"/>
      <c r="AT2902" s="27"/>
    </row>
    <row r="2903" spans="44:46" ht="12.75">
      <c r="AR2903" s="27"/>
      <c r="AS2903" s="27"/>
      <c r="AT2903" s="27"/>
    </row>
    <row r="2904" spans="44:46" ht="12.75">
      <c r="AR2904" s="27"/>
      <c r="AS2904" s="27"/>
      <c r="AT2904" s="27"/>
    </row>
    <row r="2905" spans="44:46" ht="12.75">
      <c r="AR2905" s="27"/>
      <c r="AS2905" s="27"/>
      <c r="AT2905" s="27"/>
    </row>
    <row r="2906" spans="44:46" ht="12.75">
      <c r="AR2906" s="27"/>
      <c r="AS2906" s="27"/>
      <c r="AT2906" s="27"/>
    </row>
    <row r="2907" spans="44:46" ht="12.75">
      <c r="AR2907" s="27"/>
      <c r="AS2907" s="27"/>
      <c r="AT2907" s="27"/>
    </row>
    <row r="2908" spans="44:46" ht="12.75">
      <c r="AR2908" s="27"/>
      <c r="AS2908" s="27"/>
      <c r="AT2908" s="27"/>
    </row>
    <row r="2909" spans="44:46" ht="12.75">
      <c r="AR2909" s="27"/>
      <c r="AS2909" s="27"/>
      <c r="AT2909" s="27"/>
    </row>
    <row r="2910" spans="44:46" ht="12.75">
      <c r="AR2910" s="27"/>
      <c r="AS2910" s="27"/>
      <c r="AT2910" s="27"/>
    </row>
    <row r="2911" spans="44:46" ht="12.75">
      <c r="AR2911" s="27"/>
      <c r="AS2911" s="27"/>
      <c r="AT2911" s="27"/>
    </row>
    <row r="2912" spans="44:46" ht="12.75">
      <c r="AR2912" s="27"/>
      <c r="AS2912" s="27"/>
      <c r="AT2912" s="27"/>
    </row>
    <row r="2913" spans="44:46" ht="12.75">
      <c r="AR2913" s="27"/>
      <c r="AS2913" s="27"/>
      <c r="AT2913" s="27"/>
    </row>
    <row r="2914" spans="44:46" ht="12.75">
      <c r="AR2914" s="27"/>
      <c r="AS2914" s="27"/>
      <c r="AT2914" s="27"/>
    </row>
    <row r="2915" spans="44:46" ht="12.75">
      <c r="AR2915" s="27"/>
      <c r="AS2915" s="27"/>
      <c r="AT2915" s="27"/>
    </row>
    <row r="2916" spans="44:46" ht="12.75">
      <c r="AR2916" s="27"/>
      <c r="AS2916" s="27"/>
      <c r="AT2916" s="27"/>
    </row>
    <row r="2917" spans="44:46" ht="12.75">
      <c r="AR2917" s="27"/>
      <c r="AS2917" s="27"/>
      <c r="AT2917" s="27"/>
    </row>
    <row r="2918" spans="44:46" ht="12.75">
      <c r="AR2918" s="27"/>
      <c r="AS2918" s="27"/>
      <c r="AT2918" s="27"/>
    </row>
    <row r="2919" spans="44:46" ht="12.75">
      <c r="AR2919" s="27"/>
      <c r="AS2919" s="27"/>
      <c r="AT2919" s="27"/>
    </row>
    <row r="2920" spans="44:46" ht="12.75">
      <c r="AR2920" s="27"/>
      <c r="AS2920" s="27"/>
      <c r="AT2920" s="27"/>
    </row>
    <row r="2921" spans="44:46" ht="12.75">
      <c r="AR2921" s="27"/>
      <c r="AS2921" s="27"/>
      <c r="AT2921" s="27"/>
    </row>
    <row r="2922" spans="44:46" ht="12.75">
      <c r="AR2922" s="27"/>
      <c r="AS2922" s="27"/>
      <c r="AT2922" s="27"/>
    </row>
    <row r="2923" spans="44:46" ht="12.75">
      <c r="AR2923" s="27"/>
      <c r="AS2923" s="27"/>
      <c r="AT2923" s="27"/>
    </row>
    <row r="2924" spans="44:46" ht="12.75">
      <c r="AR2924" s="27"/>
      <c r="AS2924" s="27"/>
      <c r="AT2924" s="27"/>
    </row>
    <row r="2925" spans="44:46" ht="12.75">
      <c r="AR2925" s="27"/>
      <c r="AS2925" s="27"/>
      <c r="AT2925" s="27"/>
    </row>
    <row r="2926" spans="44:46" ht="12.75">
      <c r="AR2926" s="27"/>
      <c r="AS2926" s="27"/>
      <c r="AT2926" s="27"/>
    </row>
    <row r="2927" spans="44:46" ht="12.75">
      <c r="AR2927" s="27"/>
      <c r="AS2927" s="27"/>
      <c r="AT2927" s="27"/>
    </row>
    <row r="2928" spans="44:46" ht="12.75">
      <c r="AR2928" s="27"/>
      <c r="AS2928" s="27"/>
      <c r="AT2928" s="27"/>
    </row>
    <row r="2929" spans="44:46" ht="12.75">
      <c r="AR2929" s="27"/>
      <c r="AS2929" s="27"/>
      <c r="AT2929" s="27"/>
    </row>
    <row r="2930" spans="44:46" ht="12.75">
      <c r="AR2930" s="27"/>
      <c r="AS2930" s="27"/>
      <c r="AT2930" s="27"/>
    </row>
    <row r="2931" spans="44:46" ht="12.75">
      <c r="AR2931" s="27"/>
      <c r="AS2931" s="27"/>
      <c r="AT2931" s="27"/>
    </row>
    <row r="2932" spans="44:46" ht="12.75">
      <c r="AR2932" s="27"/>
      <c r="AS2932" s="27"/>
      <c r="AT2932" s="27"/>
    </row>
    <row r="2933" spans="44:46" ht="12.75">
      <c r="AR2933" s="27"/>
      <c r="AS2933" s="27"/>
      <c r="AT2933" s="27"/>
    </row>
    <row r="2934" spans="44:46" ht="12.75">
      <c r="AR2934" s="27"/>
      <c r="AS2934" s="27"/>
      <c r="AT2934" s="27"/>
    </row>
    <row r="2935" spans="44:46" ht="12.75">
      <c r="AR2935" s="27"/>
      <c r="AS2935" s="27"/>
      <c r="AT2935" s="27"/>
    </row>
    <row r="2936" spans="44:46" ht="12.75">
      <c r="AR2936" s="27"/>
      <c r="AS2936" s="27"/>
      <c r="AT2936" s="27"/>
    </row>
    <row r="2937" spans="44:46" ht="12.75">
      <c r="AR2937" s="27"/>
      <c r="AS2937" s="27"/>
      <c r="AT2937" s="27"/>
    </row>
    <row r="2938" spans="44:46" ht="12.75">
      <c r="AR2938" s="27"/>
      <c r="AS2938" s="27"/>
      <c r="AT2938" s="27"/>
    </row>
    <row r="2939" spans="44:46" ht="12.75">
      <c r="AR2939" s="27"/>
      <c r="AS2939" s="27"/>
      <c r="AT2939" s="27"/>
    </row>
    <row r="2940" spans="44:46" ht="12.75">
      <c r="AR2940" s="27"/>
      <c r="AS2940" s="27"/>
      <c r="AT2940" s="27"/>
    </row>
    <row r="2941" spans="44:46" ht="12.75">
      <c r="AR2941" s="27"/>
      <c r="AS2941" s="27"/>
      <c r="AT2941" s="27"/>
    </row>
    <row r="2942" spans="44:46" ht="12.75">
      <c r="AR2942" s="27"/>
      <c r="AS2942" s="27"/>
      <c r="AT2942" s="27"/>
    </row>
    <row r="2943" spans="44:46" ht="12.75">
      <c r="AR2943" s="27"/>
      <c r="AS2943" s="27"/>
      <c r="AT2943" s="27"/>
    </row>
    <row r="2944" spans="44:46" ht="12.75">
      <c r="AR2944" s="27"/>
      <c r="AS2944" s="27"/>
      <c r="AT2944" s="27"/>
    </row>
    <row r="2945" spans="44:46" ht="12.75">
      <c r="AR2945" s="27"/>
      <c r="AS2945" s="27"/>
      <c r="AT2945" s="27"/>
    </row>
    <row r="2946" spans="44:46" ht="12.75">
      <c r="AR2946" s="27"/>
      <c r="AS2946" s="27"/>
      <c r="AT2946" s="27"/>
    </row>
    <row r="2947" spans="44:46" ht="12.75">
      <c r="AR2947" s="27"/>
      <c r="AS2947" s="27"/>
      <c r="AT2947" s="27"/>
    </row>
    <row r="2948" spans="44:46" ht="12.75">
      <c r="AR2948" s="27"/>
      <c r="AS2948" s="27"/>
      <c r="AT2948" s="27"/>
    </row>
    <row r="2949" spans="44:46" ht="12.75">
      <c r="AR2949" s="27"/>
      <c r="AS2949" s="27"/>
      <c r="AT2949" s="27"/>
    </row>
    <row r="2950" spans="44:46" ht="12.75">
      <c r="AR2950" s="27"/>
      <c r="AS2950" s="27"/>
      <c r="AT2950" s="27"/>
    </row>
    <row r="2951" spans="44:46" ht="12.75">
      <c r="AR2951" s="27"/>
      <c r="AS2951" s="27"/>
      <c r="AT2951" s="27"/>
    </row>
    <row r="2952" spans="44:46" ht="12.75">
      <c r="AR2952" s="27"/>
      <c r="AS2952" s="27"/>
      <c r="AT2952" s="27"/>
    </row>
    <row r="2953" spans="44:46" ht="12.75">
      <c r="AR2953" s="27"/>
      <c r="AS2953" s="27"/>
      <c r="AT2953" s="27"/>
    </row>
    <row r="2954" spans="44:46" ht="12.75">
      <c r="AR2954" s="27"/>
      <c r="AS2954" s="27"/>
      <c r="AT2954" s="27"/>
    </row>
    <row r="2955" spans="44:46" ht="12.75">
      <c r="AR2955" s="27"/>
      <c r="AS2955" s="27"/>
      <c r="AT2955" s="27"/>
    </row>
    <row r="2956" spans="44:46" ht="12.75">
      <c r="AR2956" s="27"/>
      <c r="AS2956" s="27"/>
      <c r="AT2956" s="27"/>
    </row>
    <row r="2957" spans="44:46" ht="12.75">
      <c r="AR2957" s="27"/>
      <c r="AS2957" s="27"/>
      <c r="AT2957" s="27"/>
    </row>
    <row r="2958" spans="44:46" ht="12.75">
      <c r="AR2958" s="27"/>
      <c r="AS2958" s="27"/>
      <c r="AT2958" s="27"/>
    </row>
    <row r="2959" spans="44:46" ht="12.75">
      <c r="AR2959" s="27"/>
      <c r="AS2959" s="27"/>
      <c r="AT2959" s="27"/>
    </row>
    <row r="2960" spans="44:46" ht="12.75">
      <c r="AR2960" s="27"/>
      <c r="AS2960" s="27"/>
      <c r="AT2960" s="27"/>
    </row>
    <row r="2961" spans="44:46" ht="12.75">
      <c r="AR2961" s="27"/>
      <c r="AS2961" s="27"/>
      <c r="AT2961" s="27"/>
    </row>
    <row r="2962" spans="44:46" ht="12.75">
      <c r="AR2962" s="27"/>
      <c r="AS2962" s="27"/>
      <c r="AT2962" s="27"/>
    </row>
    <row r="2963" spans="44:46" ht="12.75">
      <c r="AR2963" s="27"/>
      <c r="AS2963" s="27"/>
      <c r="AT2963" s="27"/>
    </row>
    <row r="2964" spans="44:46" ht="12.75">
      <c r="AR2964" s="27"/>
      <c r="AS2964" s="27"/>
      <c r="AT2964" s="27"/>
    </row>
    <row r="2965" spans="44:46" ht="12.75">
      <c r="AR2965" s="27"/>
      <c r="AS2965" s="27"/>
      <c r="AT2965" s="27"/>
    </row>
    <row r="2966" spans="44:46" ht="12.75">
      <c r="AR2966" s="27"/>
      <c r="AS2966" s="27"/>
      <c r="AT2966" s="27"/>
    </row>
    <row r="2967" spans="44:46" ht="12.75">
      <c r="AR2967" s="27"/>
      <c r="AS2967" s="27"/>
      <c r="AT2967" s="27"/>
    </row>
    <row r="2968" spans="44:46" ht="12.75">
      <c r="AR2968" s="27"/>
      <c r="AS2968" s="27"/>
      <c r="AT2968" s="27"/>
    </row>
    <row r="2969" spans="44:46" ht="12.75">
      <c r="AR2969" s="27"/>
      <c r="AS2969" s="27"/>
      <c r="AT2969" s="27"/>
    </row>
    <row r="2970" spans="44:46" ht="12.75">
      <c r="AR2970" s="27"/>
      <c r="AS2970" s="27"/>
      <c r="AT2970" s="27"/>
    </row>
    <row r="2971" spans="44:46" ht="12.75">
      <c r="AR2971" s="27"/>
      <c r="AS2971" s="27"/>
      <c r="AT2971" s="27"/>
    </row>
    <row r="2972" spans="44:46" ht="12.75">
      <c r="AR2972" s="27"/>
      <c r="AS2972" s="27"/>
      <c r="AT2972" s="27"/>
    </row>
    <row r="2973" spans="44:46" ht="12.75">
      <c r="AR2973" s="27"/>
      <c r="AS2973" s="27"/>
      <c r="AT2973" s="27"/>
    </row>
    <row r="2974" spans="44:46" ht="12.75">
      <c r="AR2974" s="27"/>
      <c r="AS2974" s="27"/>
      <c r="AT2974" s="27"/>
    </row>
    <row r="2975" spans="44:46" ht="12.75">
      <c r="AR2975" s="27"/>
      <c r="AS2975" s="27"/>
      <c r="AT2975" s="27"/>
    </row>
    <row r="2976" spans="44:46" ht="12.75">
      <c r="AR2976" s="27"/>
      <c r="AS2976" s="27"/>
      <c r="AT2976" s="27"/>
    </row>
    <row r="2977" spans="44:46" ht="12.75">
      <c r="AR2977" s="27"/>
      <c r="AS2977" s="27"/>
      <c r="AT2977" s="27"/>
    </row>
    <row r="2978" spans="44:46" ht="12.75">
      <c r="AR2978" s="27"/>
      <c r="AS2978" s="27"/>
      <c r="AT2978" s="27"/>
    </row>
    <row r="2979" spans="44:46" ht="12.75">
      <c r="AR2979" s="27"/>
      <c r="AS2979" s="27"/>
      <c r="AT2979" s="27"/>
    </row>
    <row r="2980" spans="44:46" ht="12.75">
      <c r="AR2980" s="27"/>
      <c r="AS2980" s="27"/>
      <c r="AT2980" s="27"/>
    </row>
    <row r="2981" spans="44:46" ht="12.75">
      <c r="AR2981" s="27"/>
      <c r="AS2981" s="27"/>
      <c r="AT2981" s="27"/>
    </row>
    <row r="2982" spans="44:46" ht="12.75">
      <c r="AR2982" s="27"/>
      <c r="AS2982" s="27"/>
      <c r="AT2982" s="27"/>
    </row>
    <row r="2983" spans="44:46" ht="12.75">
      <c r="AR2983" s="27"/>
      <c r="AS2983" s="27"/>
      <c r="AT2983" s="27"/>
    </row>
    <row r="2984" spans="44:46" ht="12.75">
      <c r="AR2984" s="27"/>
      <c r="AS2984" s="27"/>
      <c r="AT2984" s="27"/>
    </row>
    <row r="2985" spans="44:46" ht="12.75">
      <c r="AR2985" s="27"/>
      <c r="AS2985" s="27"/>
      <c r="AT2985" s="27"/>
    </row>
    <row r="2986" spans="44:46" ht="12.75">
      <c r="AR2986" s="27"/>
      <c r="AS2986" s="27"/>
      <c r="AT2986" s="27"/>
    </row>
    <row r="2987" spans="44:46" ht="12.75">
      <c r="AR2987" s="27"/>
      <c r="AS2987" s="27"/>
      <c r="AT2987" s="27"/>
    </row>
    <row r="2988" spans="44:46" ht="12.75">
      <c r="AR2988" s="27"/>
      <c r="AS2988" s="27"/>
      <c r="AT2988" s="27"/>
    </row>
    <row r="2989" spans="44:46" ht="12.75">
      <c r="AR2989" s="27"/>
      <c r="AS2989" s="27"/>
      <c r="AT2989" s="27"/>
    </row>
    <row r="2990" spans="44:46" ht="12.75">
      <c r="AR2990" s="27"/>
      <c r="AS2990" s="27"/>
      <c r="AT2990" s="27"/>
    </row>
    <row r="2991" spans="44:46" ht="12.75">
      <c r="AR2991" s="27"/>
      <c r="AS2991" s="27"/>
      <c r="AT2991" s="27"/>
    </row>
    <row r="2992" spans="44:46" ht="12.75">
      <c r="AR2992" s="27"/>
      <c r="AS2992" s="27"/>
      <c r="AT2992" s="27"/>
    </row>
    <row r="2993" spans="44:46" ht="12.75">
      <c r="AR2993" s="27"/>
      <c r="AS2993" s="27"/>
      <c r="AT2993" s="27"/>
    </row>
    <row r="2994" spans="44:46" ht="12.75">
      <c r="AR2994" s="27"/>
      <c r="AS2994" s="27"/>
      <c r="AT2994" s="27"/>
    </row>
    <row r="2995" spans="44:46" ht="12.75">
      <c r="AR2995" s="27"/>
      <c r="AS2995" s="27"/>
      <c r="AT2995" s="27"/>
    </row>
    <row r="2996" spans="44:46" ht="12.75">
      <c r="AR2996" s="27"/>
      <c r="AS2996" s="27"/>
      <c r="AT2996" s="27"/>
    </row>
    <row r="2997" spans="44:46" ht="12.75">
      <c r="AR2997" s="27"/>
      <c r="AS2997" s="27"/>
      <c r="AT2997" s="27"/>
    </row>
    <row r="2998" spans="44:46" ht="12.75">
      <c r="AR2998" s="27"/>
      <c r="AS2998" s="27"/>
      <c r="AT2998" s="27"/>
    </row>
    <row r="2999" spans="44:46" ht="12.75">
      <c r="AR2999" s="27"/>
      <c r="AS2999" s="27"/>
      <c r="AT2999" s="27"/>
    </row>
    <row r="3000" spans="44:46" ht="12.75">
      <c r="AR3000" s="27"/>
      <c r="AS3000" s="27"/>
      <c r="AT3000" s="27"/>
    </row>
    <row r="3001" spans="44:46" ht="12.75">
      <c r="AR3001" s="27"/>
      <c r="AS3001" s="27"/>
      <c r="AT3001" s="27"/>
    </row>
    <row r="3002" spans="44:46" ht="12.75">
      <c r="AR3002" s="27"/>
      <c r="AS3002" s="27"/>
      <c r="AT3002" s="27"/>
    </row>
    <row r="3003" spans="44:46" ht="12.75">
      <c r="AR3003" s="27"/>
      <c r="AS3003" s="27"/>
      <c r="AT3003" s="27"/>
    </row>
    <row r="3004" spans="44:46" ht="12.75">
      <c r="AR3004" s="27"/>
      <c r="AS3004" s="27"/>
      <c r="AT3004" s="27"/>
    </row>
    <row r="3005" spans="44:46" ht="12.75">
      <c r="AR3005" s="27"/>
      <c r="AS3005" s="27"/>
      <c r="AT3005" s="27"/>
    </row>
    <row r="3006" spans="44:46" ht="12.75">
      <c r="AR3006" s="27"/>
      <c r="AS3006" s="27"/>
      <c r="AT3006" s="27"/>
    </row>
    <row r="3007" spans="44:46" ht="12.75">
      <c r="AR3007" s="27"/>
      <c r="AS3007" s="27"/>
      <c r="AT3007" s="27"/>
    </row>
    <row r="3008" spans="44:46" ht="12.75">
      <c r="AR3008" s="27"/>
      <c r="AS3008" s="27"/>
      <c r="AT3008" s="27"/>
    </row>
    <row r="3009" spans="44:46" ht="12.75">
      <c r="AR3009" s="27"/>
      <c r="AS3009" s="27"/>
      <c r="AT3009" s="27"/>
    </row>
    <row r="3010" spans="44:46" ht="12.75">
      <c r="AR3010" s="27"/>
      <c r="AS3010" s="27"/>
      <c r="AT3010" s="27"/>
    </row>
    <row r="3011" spans="44:46" ht="12.75">
      <c r="AR3011" s="27"/>
      <c r="AS3011" s="27"/>
      <c r="AT3011" s="27"/>
    </row>
    <row r="3012" spans="44:46" ht="12.75">
      <c r="AR3012" s="27"/>
      <c r="AS3012" s="27"/>
      <c r="AT3012" s="27"/>
    </row>
    <row r="3013" spans="44:46" ht="12.75">
      <c r="AR3013" s="27"/>
      <c r="AS3013" s="27"/>
      <c r="AT3013" s="27"/>
    </row>
    <row r="3014" spans="44:46" ht="12.75">
      <c r="AR3014" s="27"/>
      <c r="AS3014" s="27"/>
      <c r="AT3014" s="27"/>
    </row>
    <row r="3015" spans="44:46" ht="12.75">
      <c r="AR3015" s="27"/>
      <c r="AS3015" s="27"/>
      <c r="AT3015" s="27"/>
    </row>
    <row r="3016" spans="44:46" ht="12.75">
      <c r="AR3016" s="27"/>
      <c r="AS3016" s="27"/>
      <c r="AT3016" s="27"/>
    </row>
    <row r="3017" spans="44:46" ht="12.75">
      <c r="AR3017" s="27"/>
      <c r="AS3017" s="27"/>
      <c r="AT3017" s="27"/>
    </row>
    <row r="3018" spans="44:46" ht="12.75">
      <c r="AR3018" s="27"/>
      <c r="AS3018" s="27"/>
      <c r="AT3018" s="27"/>
    </row>
    <row r="3019" spans="44:46" ht="12.75">
      <c r="AR3019" s="27"/>
      <c r="AS3019" s="27"/>
      <c r="AT3019" s="27"/>
    </row>
    <row r="3020" spans="44:46" ht="12.75">
      <c r="AR3020" s="27"/>
      <c r="AS3020" s="27"/>
      <c r="AT3020" s="27"/>
    </row>
    <row r="3021" spans="44:46" ht="12.75">
      <c r="AR3021" s="27"/>
      <c r="AS3021" s="27"/>
      <c r="AT3021" s="27"/>
    </row>
    <row r="3022" spans="44:46" ht="12.75">
      <c r="AR3022" s="27"/>
      <c r="AS3022" s="27"/>
      <c r="AT3022" s="27"/>
    </row>
    <row r="3023" spans="44:46" ht="12.75">
      <c r="AR3023" s="27"/>
      <c r="AS3023" s="27"/>
      <c r="AT3023" s="27"/>
    </row>
    <row r="3024" spans="44:46" ht="12.75">
      <c r="AR3024" s="27"/>
      <c r="AS3024" s="27"/>
      <c r="AT3024" s="27"/>
    </row>
    <row r="3025" spans="44:46" ht="12.75">
      <c r="AR3025" s="27"/>
      <c r="AS3025" s="27"/>
      <c r="AT3025" s="27"/>
    </row>
    <row r="3026" spans="44:46" ht="12.75">
      <c r="AR3026" s="27"/>
      <c r="AS3026" s="27"/>
      <c r="AT3026" s="27"/>
    </row>
    <row r="3027" spans="44:46" ht="12.75">
      <c r="AR3027" s="27"/>
      <c r="AS3027" s="27"/>
      <c r="AT3027" s="27"/>
    </row>
    <row r="3028" spans="44:46" ht="12.75">
      <c r="AR3028" s="27"/>
      <c r="AS3028" s="27"/>
      <c r="AT3028" s="27"/>
    </row>
    <row r="3029" spans="44:46" ht="12.75">
      <c r="AR3029" s="27"/>
      <c r="AS3029" s="27"/>
      <c r="AT3029" s="27"/>
    </row>
    <row r="3030" spans="44:46" ht="12.75">
      <c r="AR3030" s="27"/>
      <c r="AS3030" s="27"/>
      <c r="AT3030" s="27"/>
    </row>
    <row r="3031" spans="44:46" ht="12.75">
      <c r="AR3031" s="27"/>
      <c r="AS3031" s="27"/>
      <c r="AT3031" s="27"/>
    </row>
    <row r="3032" spans="44:46" ht="12.75">
      <c r="AR3032" s="27"/>
      <c r="AS3032" s="27"/>
      <c r="AT3032" s="27"/>
    </row>
    <row r="3033" spans="44:46" ht="12.75">
      <c r="AR3033" s="27"/>
      <c r="AS3033" s="27"/>
      <c r="AT3033" s="27"/>
    </row>
    <row r="3034" spans="44:46" ht="12.75">
      <c r="AR3034" s="27"/>
      <c r="AS3034" s="27"/>
      <c r="AT3034" s="27"/>
    </row>
    <row r="3035" spans="44:46" ht="12.75">
      <c r="AR3035" s="27"/>
      <c r="AS3035" s="27"/>
      <c r="AT3035" s="27"/>
    </row>
    <row r="3036" spans="44:46" ht="12.75">
      <c r="AR3036" s="27"/>
      <c r="AS3036" s="27"/>
      <c r="AT3036" s="27"/>
    </row>
    <row r="3037" spans="44:46" ht="12.75">
      <c r="AR3037" s="27"/>
      <c r="AS3037" s="27"/>
      <c r="AT3037" s="27"/>
    </row>
    <row r="3038" spans="44:46" ht="12.75">
      <c r="AR3038" s="27"/>
      <c r="AS3038" s="27"/>
      <c r="AT3038" s="27"/>
    </row>
    <row r="3039" spans="44:46" ht="12.75">
      <c r="AR3039" s="27"/>
      <c r="AS3039" s="27"/>
      <c r="AT3039" s="27"/>
    </row>
    <row r="3040" spans="44:46" ht="12.75">
      <c r="AR3040" s="27"/>
      <c r="AS3040" s="27"/>
      <c r="AT3040" s="27"/>
    </row>
    <row r="3041" spans="44:46" ht="12.75">
      <c r="AR3041" s="27"/>
      <c r="AS3041" s="27"/>
      <c r="AT3041" s="27"/>
    </row>
    <row r="3042" spans="44:46" ht="12.75">
      <c r="AR3042" s="27"/>
      <c r="AS3042" s="27"/>
      <c r="AT3042" s="27"/>
    </row>
    <row r="3043" spans="44:46" ht="12.75">
      <c r="AR3043" s="27"/>
      <c r="AS3043" s="27"/>
      <c r="AT3043" s="27"/>
    </row>
    <row r="3044" spans="44:46" ht="12.75">
      <c r="AR3044" s="27"/>
      <c r="AS3044" s="27"/>
      <c r="AT3044" s="27"/>
    </row>
    <row r="3045" spans="44:46" ht="12.75">
      <c r="AR3045" s="27"/>
      <c r="AS3045" s="27"/>
      <c r="AT3045" s="27"/>
    </row>
    <row r="3046" spans="44:46" ht="12.75">
      <c r="AR3046" s="27"/>
      <c r="AS3046" s="27"/>
      <c r="AT3046" s="27"/>
    </row>
    <row r="3047" spans="44:46" ht="12.75">
      <c r="AR3047" s="27"/>
      <c r="AS3047" s="27"/>
      <c r="AT3047" s="27"/>
    </row>
    <row r="3048" spans="44:46" ht="12.75">
      <c r="AR3048" s="27"/>
      <c r="AS3048" s="27"/>
      <c r="AT3048" s="27"/>
    </row>
    <row r="3049" spans="44:46" ht="12.75">
      <c r="AR3049" s="27"/>
      <c r="AS3049" s="27"/>
      <c r="AT3049" s="27"/>
    </row>
    <row r="3050" spans="44:46" ht="12.75">
      <c r="AR3050" s="27"/>
      <c r="AS3050" s="27"/>
      <c r="AT3050" s="27"/>
    </row>
    <row r="3051" spans="44:46" ht="12.75">
      <c r="AR3051" s="27"/>
      <c r="AS3051" s="27"/>
      <c r="AT3051" s="27"/>
    </row>
    <row r="3052" spans="44:46" ht="12.75">
      <c r="AR3052" s="27"/>
      <c r="AS3052" s="27"/>
      <c r="AT3052" s="27"/>
    </row>
    <row r="3053" spans="44:46" ht="12.75">
      <c r="AR3053" s="27"/>
      <c r="AS3053" s="27"/>
      <c r="AT3053" s="27"/>
    </row>
    <row r="3054" spans="44:46" ht="12.75">
      <c r="AR3054" s="27"/>
      <c r="AS3054" s="27"/>
      <c r="AT3054" s="27"/>
    </row>
    <row r="3055" spans="44:46" ht="12.75">
      <c r="AR3055" s="27"/>
      <c r="AS3055" s="27"/>
      <c r="AT3055" s="27"/>
    </row>
    <row r="3056" spans="44:46" ht="12.75">
      <c r="AR3056" s="27"/>
      <c r="AS3056" s="27"/>
      <c r="AT3056" s="27"/>
    </row>
    <row r="3057" spans="44:46" ht="12.75">
      <c r="AR3057" s="27"/>
      <c r="AS3057" s="27"/>
      <c r="AT3057" s="27"/>
    </row>
    <row r="3058" spans="44:46" ht="12.75">
      <c r="AR3058" s="27"/>
      <c r="AS3058" s="27"/>
      <c r="AT3058" s="27"/>
    </row>
    <row r="3059" spans="44:46" ht="12.75">
      <c r="AR3059" s="27"/>
      <c r="AS3059" s="27"/>
      <c r="AT3059" s="27"/>
    </row>
    <row r="3060" spans="44:46" ht="12.75">
      <c r="AR3060" s="27"/>
      <c r="AS3060" s="27"/>
      <c r="AT3060" s="27"/>
    </row>
    <row r="3061" spans="44:46" ht="12.75">
      <c r="AR3061" s="27"/>
      <c r="AS3061" s="27"/>
      <c r="AT3061" s="27"/>
    </row>
    <row r="3062" spans="44:46" ht="12.75">
      <c r="AR3062" s="27"/>
      <c r="AS3062" s="27"/>
      <c r="AT3062" s="27"/>
    </row>
    <row r="3063" spans="44:46" ht="12.75">
      <c r="AR3063" s="27"/>
      <c r="AS3063" s="27"/>
      <c r="AT3063" s="27"/>
    </row>
    <row r="3064" spans="44:46" ht="12.75">
      <c r="AR3064" s="27"/>
      <c r="AS3064" s="27"/>
      <c r="AT3064" s="27"/>
    </row>
    <row r="3065" spans="44:46" ht="12.75">
      <c r="AR3065" s="27"/>
      <c r="AS3065" s="27"/>
      <c r="AT3065" s="27"/>
    </row>
    <row r="3066" spans="44:46" ht="12.75">
      <c r="AR3066" s="27"/>
      <c r="AS3066" s="27"/>
      <c r="AT3066" s="27"/>
    </row>
    <row r="3067" spans="44:46" ht="12.75">
      <c r="AR3067" s="27"/>
      <c r="AS3067" s="27"/>
      <c r="AT3067" s="27"/>
    </row>
    <row r="3068" spans="44:46" ht="12.75">
      <c r="AR3068" s="27"/>
      <c r="AS3068" s="27"/>
      <c r="AT3068" s="27"/>
    </row>
    <row r="3069" spans="44:46" ht="12.75">
      <c r="AR3069" s="27"/>
      <c r="AS3069" s="27"/>
      <c r="AT3069" s="27"/>
    </row>
    <row r="3070" spans="44:46" ht="12.75">
      <c r="AR3070" s="27"/>
      <c r="AS3070" s="27"/>
      <c r="AT3070" s="27"/>
    </row>
    <row r="3071" spans="44:46" ht="12.75">
      <c r="AR3071" s="27"/>
      <c r="AS3071" s="27"/>
      <c r="AT3071" s="27"/>
    </row>
    <row r="3072" spans="44:46" ht="12.75">
      <c r="AR3072" s="27"/>
      <c r="AS3072" s="27"/>
      <c r="AT3072" s="27"/>
    </row>
    <row r="3073" spans="44:46" ht="12.75">
      <c r="AR3073" s="27"/>
      <c r="AS3073" s="27"/>
      <c r="AT3073" s="27"/>
    </row>
    <row r="3074" spans="44:46" ht="12.75">
      <c r="AR3074" s="27"/>
      <c r="AS3074" s="27"/>
      <c r="AT3074" s="27"/>
    </row>
    <row r="3075" spans="44:46" ht="12.75">
      <c r="AR3075" s="27"/>
      <c r="AS3075" s="27"/>
      <c r="AT3075" s="27"/>
    </row>
    <row r="3076" spans="44:46" ht="12.75">
      <c r="AR3076" s="27"/>
      <c r="AS3076" s="27"/>
      <c r="AT3076" s="27"/>
    </row>
    <row r="3077" spans="44:46" ht="12.75">
      <c r="AR3077" s="27"/>
      <c r="AS3077" s="27"/>
      <c r="AT3077" s="27"/>
    </row>
    <row r="3078" spans="44:46" ht="12.75">
      <c r="AR3078" s="27"/>
      <c r="AS3078" s="27"/>
      <c r="AT3078" s="27"/>
    </row>
    <row r="3079" spans="44:46" ht="12.75">
      <c r="AR3079" s="27"/>
      <c r="AS3079" s="27"/>
      <c r="AT3079" s="27"/>
    </row>
    <row r="3080" spans="44:46" ht="12.75">
      <c r="AR3080" s="27"/>
      <c r="AS3080" s="27"/>
      <c r="AT3080" s="27"/>
    </row>
    <row r="3081" spans="44:46" ht="12.75">
      <c r="AR3081" s="27"/>
      <c r="AS3081" s="27"/>
      <c r="AT3081" s="27"/>
    </row>
    <row r="3082" spans="44:46" ht="12.75">
      <c r="AR3082" s="27"/>
      <c r="AS3082" s="27"/>
      <c r="AT3082" s="27"/>
    </row>
    <row r="3083" spans="44:46" ht="12.75">
      <c r="AR3083" s="27"/>
      <c r="AS3083" s="27"/>
      <c r="AT3083" s="27"/>
    </row>
    <row r="3084" spans="44:46" ht="12.75">
      <c r="AR3084" s="27"/>
      <c r="AS3084" s="27"/>
      <c r="AT3084" s="27"/>
    </row>
    <row r="3085" spans="44:46" ht="12.75">
      <c r="AR3085" s="27"/>
      <c r="AS3085" s="27"/>
      <c r="AT3085" s="27"/>
    </row>
    <row r="3086" spans="44:46" ht="12.75">
      <c r="AR3086" s="27"/>
      <c r="AS3086" s="27"/>
      <c r="AT3086" s="27"/>
    </row>
    <row r="3087" spans="44:46" ht="12.75">
      <c r="AR3087" s="27"/>
      <c r="AS3087" s="27"/>
      <c r="AT3087" s="27"/>
    </row>
    <row r="3088" spans="44:46" ht="12.75">
      <c r="AR3088" s="27"/>
      <c r="AS3088" s="27"/>
      <c r="AT3088" s="27"/>
    </row>
    <row r="3089" spans="44:46" ht="12.75">
      <c r="AR3089" s="27"/>
      <c r="AS3089" s="27"/>
      <c r="AT3089" s="27"/>
    </row>
    <row r="3090" spans="44:46" ht="12.75">
      <c r="AR3090" s="27"/>
      <c r="AS3090" s="27"/>
      <c r="AT3090" s="27"/>
    </row>
    <row r="3091" spans="44:46" ht="12.75">
      <c r="AR3091" s="27"/>
      <c r="AS3091" s="27"/>
      <c r="AT3091" s="27"/>
    </row>
    <row r="3092" spans="44:46" ht="12.75">
      <c r="AR3092" s="27"/>
      <c r="AS3092" s="27"/>
      <c r="AT3092" s="27"/>
    </row>
    <row r="3093" spans="44:46" ht="12.75">
      <c r="AR3093" s="27"/>
      <c r="AS3093" s="27"/>
      <c r="AT3093" s="27"/>
    </row>
    <row r="3094" spans="44:46" ht="12.75">
      <c r="AR3094" s="27"/>
      <c r="AS3094" s="27"/>
      <c r="AT3094" s="27"/>
    </row>
    <row r="3095" spans="44:46" ht="12.75">
      <c r="AR3095" s="27"/>
      <c r="AS3095" s="27"/>
      <c r="AT3095" s="27"/>
    </row>
    <row r="3096" spans="44:46" ht="12.75">
      <c r="AR3096" s="27"/>
      <c r="AS3096" s="27"/>
      <c r="AT3096" s="27"/>
    </row>
    <row r="3097" spans="44:46" ht="12.75">
      <c r="AR3097" s="27"/>
      <c r="AS3097" s="27"/>
      <c r="AT3097" s="27"/>
    </row>
    <row r="3098" spans="44:46" ht="12.75">
      <c r="AR3098" s="27"/>
      <c r="AS3098" s="27"/>
      <c r="AT3098" s="27"/>
    </row>
    <row r="3099" spans="44:46" ht="12.75">
      <c r="AR3099" s="27"/>
      <c r="AS3099" s="27"/>
      <c r="AT3099" s="27"/>
    </row>
    <row r="3100" spans="44:46" ht="12.75">
      <c r="AR3100" s="27"/>
      <c r="AS3100" s="27"/>
      <c r="AT3100" s="27"/>
    </row>
    <row r="3101" spans="44:46" ht="12.75">
      <c r="AR3101" s="27"/>
      <c r="AS3101" s="27"/>
      <c r="AT3101" s="27"/>
    </row>
    <row r="3102" spans="44:46" ht="12.75">
      <c r="AR3102" s="27"/>
      <c r="AS3102" s="27"/>
      <c r="AT3102" s="27"/>
    </row>
    <row r="3103" spans="44:46" ht="12.75">
      <c r="AR3103" s="27"/>
      <c r="AS3103" s="27"/>
      <c r="AT3103" s="27"/>
    </row>
    <row r="3104" spans="44:46" ht="12.75">
      <c r="AR3104" s="27"/>
      <c r="AS3104" s="27"/>
      <c r="AT3104" s="27"/>
    </row>
    <row r="3105" spans="44:46" ht="12.75">
      <c r="AR3105" s="27"/>
      <c r="AS3105" s="27"/>
      <c r="AT3105" s="27"/>
    </row>
    <row r="3106" spans="44:46" ht="12.75">
      <c r="AR3106" s="27"/>
      <c r="AS3106" s="27"/>
      <c r="AT3106" s="27"/>
    </row>
    <row r="3107" spans="44:46" ht="12.75">
      <c r="AR3107" s="27"/>
      <c r="AS3107" s="27"/>
      <c r="AT3107" s="27"/>
    </row>
    <row r="3108" spans="44:46" ht="12.75">
      <c r="AR3108" s="27"/>
      <c r="AS3108" s="27"/>
      <c r="AT3108" s="27"/>
    </row>
    <row r="3109" spans="44:46" ht="12.75">
      <c r="AR3109" s="27"/>
      <c r="AS3109" s="27"/>
      <c r="AT3109" s="27"/>
    </row>
    <row r="3110" spans="44:46" ht="12.75">
      <c r="AR3110" s="27"/>
      <c r="AS3110" s="27"/>
      <c r="AT3110" s="27"/>
    </row>
    <row r="3111" spans="44:46" ht="12.75">
      <c r="AR3111" s="27"/>
      <c r="AS3111" s="27"/>
      <c r="AT3111" s="27"/>
    </row>
    <row r="3112" spans="44:46" ht="12.75">
      <c r="AR3112" s="27"/>
      <c r="AS3112" s="27"/>
      <c r="AT3112" s="27"/>
    </row>
    <row r="3113" spans="44:46" ht="12.75">
      <c r="AR3113" s="27"/>
      <c r="AS3113" s="27"/>
      <c r="AT3113" s="27"/>
    </row>
    <row r="3114" spans="44:46" ht="12.75">
      <c r="AR3114" s="27"/>
      <c r="AS3114" s="27"/>
      <c r="AT3114" s="27"/>
    </row>
    <row r="3115" spans="44:46" ht="12.75">
      <c r="AR3115" s="27"/>
      <c r="AS3115" s="27"/>
      <c r="AT3115" s="27"/>
    </row>
    <row r="3116" spans="44:46" ht="12.75">
      <c r="AR3116" s="27"/>
      <c r="AS3116" s="27"/>
      <c r="AT3116" s="27"/>
    </row>
    <row r="3117" spans="44:46" ht="12.75">
      <c r="AR3117" s="27"/>
      <c r="AS3117" s="27"/>
      <c r="AT3117" s="27"/>
    </row>
    <row r="3118" spans="44:46" ht="12.75">
      <c r="AR3118" s="27"/>
      <c r="AS3118" s="27"/>
      <c r="AT3118" s="27"/>
    </row>
    <row r="3119" spans="44:46" ht="12.75">
      <c r="AR3119" s="27"/>
      <c r="AS3119" s="27"/>
      <c r="AT3119" s="27"/>
    </row>
    <row r="3120" spans="44:46" ht="12.75">
      <c r="AR3120" s="27"/>
      <c r="AS3120" s="27"/>
      <c r="AT3120" s="27"/>
    </row>
    <row r="3121" spans="44:46" ht="12.75">
      <c r="AR3121" s="27"/>
      <c r="AS3121" s="27"/>
      <c r="AT3121" s="27"/>
    </row>
    <row r="3122" spans="44:46" ht="12.75">
      <c r="AR3122" s="27"/>
      <c r="AS3122" s="27"/>
      <c r="AT3122" s="27"/>
    </row>
    <row r="3123" spans="44:46" ht="12.75">
      <c r="AR3123" s="27"/>
      <c r="AS3123" s="27"/>
      <c r="AT3123" s="27"/>
    </row>
    <row r="3124" spans="44:46" ht="12.75">
      <c r="AR3124" s="27"/>
      <c r="AS3124" s="27"/>
      <c r="AT3124" s="27"/>
    </row>
    <row r="3125" spans="44:46" ht="12.75">
      <c r="AR3125" s="27"/>
      <c r="AS3125" s="27"/>
      <c r="AT3125" s="27"/>
    </row>
    <row r="3126" spans="44:46" ht="12.75">
      <c r="AR3126" s="27"/>
      <c r="AS3126" s="27"/>
      <c r="AT3126" s="27"/>
    </row>
    <row r="3127" spans="44:46" ht="12.75">
      <c r="AR3127" s="27"/>
      <c r="AS3127" s="27"/>
      <c r="AT3127" s="27"/>
    </row>
    <row r="3128" spans="44:46" ht="12.75">
      <c r="AR3128" s="27"/>
      <c r="AS3128" s="27"/>
      <c r="AT3128" s="27"/>
    </row>
    <row r="3129" spans="44:46" ht="12.75">
      <c r="AR3129" s="27"/>
      <c r="AS3129" s="27"/>
      <c r="AT3129" s="27"/>
    </row>
    <row r="3130" spans="44:46" ht="12.75">
      <c r="AR3130" s="27"/>
      <c r="AS3130" s="27"/>
      <c r="AT3130" s="27"/>
    </row>
    <row r="3131" spans="44:46" ht="12.75">
      <c r="AR3131" s="27"/>
      <c r="AS3131" s="27"/>
      <c r="AT3131" s="27"/>
    </row>
    <row r="3132" spans="44:46" ht="12.75">
      <c r="AR3132" s="27"/>
      <c r="AS3132" s="27"/>
      <c r="AT3132" s="27"/>
    </row>
    <row r="3133" spans="44:46" ht="12.75">
      <c r="AR3133" s="27"/>
      <c r="AS3133" s="27"/>
      <c r="AT3133" s="27"/>
    </row>
    <row r="3134" spans="44:46" ht="12.75">
      <c r="AR3134" s="27"/>
      <c r="AS3134" s="27"/>
      <c r="AT3134" s="27"/>
    </row>
    <row r="3135" spans="44:46" ht="12.75">
      <c r="AR3135" s="27"/>
      <c r="AS3135" s="27"/>
      <c r="AT3135" s="27"/>
    </row>
    <row r="3136" spans="44:46" ht="12.75">
      <c r="AR3136" s="27"/>
      <c r="AS3136" s="27"/>
      <c r="AT3136" s="27"/>
    </row>
    <row r="3137" spans="44:46" ht="12.75">
      <c r="AR3137" s="27"/>
      <c r="AS3137" s="27"/>
      <c r="AT3137" s="27"/>
    </row>
    <row r="3138" spans="44:46" ht="12.75">
      <c r="AR3138" s="27"/>
      <c r="AS3138" s="27"/>
      <c r="AT3138" s="27"/>
    </row>
    <row r="3139" spans="44:46" ht="12.75">
      <c r="AR3139" s="27"/>
      <c r="AS3139" s="27"/>
      <c r="AT3139" s="27"/>
    </row>
    <row r="3140" spans="44:46" ht="12.75">
      <c r="AR3140" s="27"/>
      <c r="AS3140" s="27"/>
      <c r="AT3140" s="27"/>
    </row>
    <row r="3141" spans="44:46" ht="12.75">
      <c r="AR3141" s="27"/>
      <c r="AS3141" s="27"/>
      <c r="AT3141" s="27"/>
    </row>
    <row r="3142" spans="44:46" ht="12.75">
      <c r="AR3142" s="27"/>
      <c r="AS3142" s="27"/>
      <c r="AT3142" s="27"/>
    </row>
    <row r="3143" spans="44:46" ht="12.75">
      <c r="AR3143" s="27"/>
      <c r="AS3143" s="27"/>
      <c r="AT3143" s="27"/>
    </row>
    <row r="3144" spans="44:46" ht="12.75">
      <c r="AR3144" s="27"/>
      <c r="AS3144" s="27"/>
      <c r="AT3144" s="27"/>
    </row>
    <row r="3145" spans="44:46" ht="12.75">
      <c r="AR3145" s="27"/>
      <c r="AS3145" s="27"/>
      <c r="AT3145" s="27"/>
    </row>
    <row r="3146" spans="44:46" ht="12.75">
      <c r="AR3146" s="27"/>
      <c r="AS3146" s="27"/>
      <c r="AT3146" s="27"/>
    </row>
    <row r="3147" spans="44:46" ht="12.75">
      <c r="AR3147" s="27"/>
      <c r="AS3147" s="27"/>
      <c r="AT3147" s="27"/>
    </row>
    <row r="3148" spans="44:46" ht="12.75">
      <c r="AR3148" s="27"/>
      <c r="AS3148" s="27"/>
      <c r="AT3148" s="27"/>
    </row>
    <row r="3149" spans="44:46" ht="12.75">
      <c r="AR3149" s="27"/>
      <c r="AS3149" s="27"/>
      <c r="AT3149" s="27"/>
    </row>
    <row r="3150" spans="44:46" ht="12.75">
      <c r="AR3150" s="27"/>
      <c r="AS3150" s="27"/>
      <c r="AT3150" s="27"/>
    </row>
    <row r="3151" spans="44:46" ht="12.75">
      <c r="AR3151" s="27"/>
      <c r="AS3151" s="27"/>
      <c r="AT3151" s="27"/>
    </row>
    <row r="3152" spans="44:46" ht="12.75">
      <c r="AR3152" s="27"/>
      <c r="AS3152" s="27"/>
      <c r="AT3152" s="27"/>
    </row>
    <row r="3153" spans="44:46" ht="12.75">
      <c r="AR3153" s="27"/>
      <c r="AS3153" s="27"/>
      <c r="AT3153" s="27"/>
    </row>
    <row r="3154" spans="44:46" ht="12.75">
      <c r="AR3154" s="27"/>
      <c r="AS3154" s="27"/>
      <c r="AT3154" s="27"/>
    </row>
    <row r="3155" spans="44:46" ht="12.75">
      <c r="AR3155" s="27"/>
      <c r="AS3155" s="27"/>
      <c r="AT3155" s="27"/>
    </row>
    <row r="3156" spans="44:46" ht="12.75">
      <c r="AR3156" s="27"/>
      <c r="AS3156" s="27"/>
      <c r="AT3156" s="27"/>
    </row>
    <row r="3157" spans="44:46" ht="12.75">
      <c r="AR3157" s="27"/>
      <c r="AS3157" s="27"/>
      <c r="AT3157" s="27"/>
    </row>
    <row r="3158" spans="44:46" ht="12.75">
      <c r="AR3158" s="27"/>
      <c r="AS3158" s="27"/>
      <c r="AT3158" s="27"/>
    </row>
    <row r="3159" spans="44:46" ht="12.75">
      <c r="AR3159" s="27"/>
      <c r="AS3159" s="27"/>
      <c r="AT3159" s="27"/>
    </row>
    <row r="3160" spans="44:46" ht="12.75">
      <c r="AR3160" s="27"/>
      <c r="AS3160" s="27"/>
      <c r="AT3160" s="27"/>
    </row>
    <row r="3161" spans="44:46" ht="12.75">
      <c r="AR3161" s="27"/>
      <c r="AS3161" s="27"/>
      <c r="AT3161" s="27"/>
    </row>
    <row r="3162" spans="44:46" ht="12.75">
      <c r="AR3162" s="27"/>
      <c r="AS3162" s="27"/>
      <c r="AT3162" s="27"/>
    </row>
    <row r="3163" spans="44:46" ht="12.75">
      <c r="AR3163" s="27"/>
      <c r="AS3163" s="27"/>
      <c r="AT3163" s="27"/>
    </row>
    <row r="3164" spans="44:46" ht="12.75">
      <c r="AR3164" s="27"/>
      <c r="AS3164" s="27"/>
      <c r="AT3164" s="27"/>
    </row>
    <row r="3165" spans="44:46" ht="12.75">
      <c r="AR3165" s="27"/>
      <c r="AS3165" s="27"/>
      <c r="AT3165" s="27"/>
    </row>
    <row r="3166" spans="44:46" ht="12.75">
      <c r="AR3166" s="27"/>
      <c r="AS3166" s="27"/>
      <c r="AT3166" s="27"/>
    </row>
    <row r="3167" spans="44:46" ht="12.75">
      <c r="AR3167" s="27"/>
      <c r="AS3167" s="27"/>
      <c r="AT3167" s="27"/>
    </row>
    <row r="3168" spans="44:46" ht="12.75">
      <c r="AR3168" s="27"/>
      <c r="AS3168" s="27"/>
      <c r="AT3168" s="27"/>
    </row>
    <row r="3169" spans="44:46" ht="12.75">
      <c r="AR3169" s="27"/>
      <c r="AS3169" s="27"/>
      <c r="AT3169" s="27"/>
    </row>
    <row r="3170" spans="44:46" ht="12.75">
      <c r="AR3170" s="27"/>
      <c r="AS3170" s="27"/>
      <c r="AT3170" s="27"/>
    </row>
    <row r="3171" spans="44:46" ht="12.75">
      <c r="AR3171" s="27"/>
      <c r="AS3171" s="27"/>
      <c r="AT3171" s="27"/>
    </row>
    <row r="3172" spans="44:46" ht="12.75">
      <c r="AR3172" s="27"/>
      <c r="AS3172" s="27"/>
      <c r="AT3172" s="27"/>
    </row>
    <row r="3173" spans="44:46" ht="12.75">
      <c r="AR3173" s="27"/>
      <c r="AS3173" s="27"/>
      <c r="AT3173" s="27"/>
    </row>
    <row r="3174" spans="44:46" ht="12.75">
      <c r="AR3174" s="27"/>
      <c r="AS3174" s="27"/>
      <c r="AT3174" s="27"/>
    </row>
    <row r="3175" spans="44:46" ht="12.75">
      <c r="AR3175" s="27"/>
      <c r="AS3175" s="27"/>
      <c r="AT3175" s="27"/>
    </row>
    <row r="3176" spans="44:46" ht="12.75">
      <c r="AR3176" s="27"/>
      <c r="AS3176" s="27"/>
      <c r="AT3176" s="27"/>
    </row>
    <row r="3177" spans="44:46" ht="12.75">
      <c r="AR3177" s="27"/>
      <c r="AS3177" s="27"/>
      <c r="AT3177" s="27"/>
    </row>
    <row r="3178" spans="44:46" ht="12.75">
      <c r="AR3178" s="27"/>
      <c r="AS3178" s="27"/>
      <c r="AT3178" s="27"/>
    </row>
    <row r="3179" spans="44:46" ht="12.75">
      <c r="AR3179" s="27"/>
      <c r="AS3179" s="27"/>
      <c r="AT3179" s="27"/>
    </row>
    <row r="3180" spans="44:46" ht="12.75">
      <c r="AR3180" s="27"/>
      <c r="AS3180" s="27"/>
      <c r="AT3180" s="27"/>
    </row>
    <row r="3181" spans="44:46" ht="12.75">
      <c r="AR3181" s="27"/>
      <c r="AS3181" s="27"/>
      <c r="AT3181" s="27"/>
    </row>
    <row r="3182" spans="44:46" ht="12.75">
      <c r="AR3182" s="27"/>
      <c r="AS3182" s="27"/>
      <c r="AT3182" s="27"/>
    </row>
    <row r="3183" spans="44:46" ht="12.75">
      <c r="AR3183" s="27"/>
      <c r="AS3183" s="27"/>
      <c r="AT3183" s="27"/>
    </row>
    <row r="3184" spans="44:46" ht="12.75">
      <c r="AR3184" s="27"/>
      <c r="AS3184" s="27"/>
      <c r="AT3184" s="27"/>
    </row>
    <row r="3185" spans="44:46" ht="12.75">
      <c r="AR3185" s="27"/>
      <c r="AS3185" s="27"/>
      <c r="AT3185" s="27"/>
    </row>
    <row r="3186" spans="44:46" ht="12.75">
      <c r="AR3186" s="27"/>
      <c r="AS3186" s="27"/>
      <c r="AT3186" s="27"/>
    </row>
    <row r="3187" spans="44:46" ht="12.75">
      <c r="AR3187" s="27"/>
      <c r="AS3187" s="27"/>
      <c r="AT3187" s="27"/>
    </row>
    <row r="3188" spans="44:46" ht="12.75">
      <c r="AR3188" s="27"/>
      <c r="AS3188" s="27"/>
      <c r="AT3188" s="27"/>
    </row>
    <row r="3189" spans="44:46" ht="12.75">
      <c r="AR3189" s="27"/>
      <c r="AS3189" s="27"/>
      <c r="AT3189" s="27"/>
    </row>
    <row r="3190" spans="44:46" ht="12.75">
      <c r="AR3190" s="27"/>
      <c r="AS3190" s="27"/>
      <c r="AT3190" s="27"/>
    </row>
    <row r="3191" spans="44:46" ht="12.75">
      <c r="AR3191" s="27"/>
      <c r="AS3191" s="27"/>
      <c r="AT3191" s="27"/>
    </row>
    <row r="3192" spans="44:46" ht="12.75">
      <c r="AR3192" s="27"/>
      <c r="AS3192" s="27"/>
      <c r="AT3192" s="27"/>
    </row>
    <row r="3193" spans="44:46" ht="12.75">
      <c r="AR3193" s="27"/>
      <c r="AS3193" s="27"/>
      <c r="AT3193" s="27"/>
    </row>
    <row r="3194" spans="44:46" ht="12.75">
      <c r="AR3194" s="27"/>
      <c r="AS3194" s="27"/>
      <c r="AT3194" s="27"/>
    </row>
    <row r="3195" spans="44:46" ht="12.75">
      <c r="AR3195" s="27"/>
      <c r="AS3195" s="27"/>
      <c r="AT3195" s="27"/>
    </row>
    <row r="3196" spans="44:46" ht="12.75">
      <c r="AR3196" s="27"/>
      <c r="AS3196" s="27"/>
      <c r="AT3196" s="27"/>
    </row>
    <row r="3197" spans="44:46" ht="12.75">
      <c r="AR3197" s="27"/>
      <c r="AS3197" s="27"/>
      <c r="AT3197" s="27"/>
    </row>
    <row r="3198" spans="44:46" ht="12.75">
      <c r="AR3198" s="27"/>
      <c r="AS3198" s="27"/>
      <c r="AT3198" s="27"/>
    </row>
    <row r="3199" spans="44:46" ht="12.75">
      <c r="AR3199" s="27"/>
      <c r="AS3199" s="27"/>
      <c r="AT3199" s="27"/>
    </row>
    <row r="3200" spans="44:46" ht="12.75">
      <c r="AR3200" s="27"/>
      <c r="AS3200" s="27"/>
      <c r="AT3200" s="27"/>
    </row>
    <row r="3201" spans="44:46" ht="12.75">
      <c r="AR3201" s="27"/>
      <c r="AS3201" s="27"/>
      <c r="AT3201" s="27"/>
    </row>
    <row r="3202" spans="44:46" ht="12.75">
      <c r="AR3202" s="27"/>
      <c r="AS3202" s="27"/>
      <c r="AT3202" s="27"/>
    </row>
    <row r="3203" spans="44:46" ht="12.75">
      <c r="AR3203" s="27"/>
      <c r="AS3203" s="27"/>
      <c r="AT3203" s="27"/>
    </row>
    <row r="3204" spans="44:46" ht="12.75">
      <c r="AR3204" s="27"/>
      <c r="AS3204" s="27"/>
      <c r="AT3204" s="27"/>
    </row>
    <row r="3205" spans="44:46" ht="12.75">
      <c r="AR3205" s="27"/>
      <c r="AS3205" s="27"/>
      <c r="AT3205" s="27"/>
    </row>
    <row r="3206" spans="44:46" ht="12.75">
      <c r="AR3206" s="27"/>
      <c r="AS3206" s="27"/>
      <c r="AT3206" s="27"/>
    </row>
    <row r="3207" spans="44:46" ht="12.75">
      <c r="AR3207" s="27"/>
      <c r="AS3207" s="27"/>
      <c r="AT3207" s="27"/>
    </row>
    <row r="3208" spans="44:46" ht="12.75">
      <c r="AR3208" s="27"/>
      <c r="AS3208" s="27"/>
      <c r="AT3208" s="27"/>
    </row>
    <row r="3209" spans="44:46" ht="12.75">
      <c r="AR3209" s="27"/>
      <c r="AS3209" s="27"/>
      <c r="AT3209" s="27"/>
    </row>
    <row r="3210" spans="44:46" ht="12.75">
      <c r="AR3210" s="27"/>
      <c r="AS3210" s="27"/>
      <c r="AT3210" s="27"/>
    </row>
    <row r="3211" spans="44:46" ht="12.75">
      <c r="AR3211" s="27"/>
      <c r="AS3211" s="27"/>
      <c r="AT3211" s="27"/>
    </row>
    <row r="3212" spans="44:46" ht="12.75">
      <c r="AR3212" s="27"/>
      <c r="AS3212" s="27"/>
      <c r="AT3212" s="27"/>
    </row>
    <row r="3213" spans="44:46" ht="12.75">
      <c r="AR3213" s="27"/>
      <c r="AS3213" s="27"/>
      <c r="AT3213" s="27"/>
    </row>
    <row r="3214" spans="44:46" ht="12.75">
      <c r="AR3214" s="27"/>
      <c r="AS3214" s="27"/>
      <c r="AT3214" s="27"/>
    </row>
    <row r="3215" spans="44:46" ht="12.75">
      <c r="AR3215" s="27"/>
      <c r="AS3215" s="27"/>
      <c r="AT3215" s="27"/>
    </row>
    <row r="3216" spans="44:46" ht="12.75">
      <c r="AR3216" s="27"/>
      <c r="AS3216" s="27"/>
      <c r="AT3216" s="27"/>
    </row>
    <row r="3217" spans="44:46" ht="12.75">
      <c r="AR3217" s="27"/>
      <c r="AS3217" s="27"/>
      <c r="AT3217" s="27"/>
    </row>
    <row r="3218" spans="44:46" ht="12.75">
      <c r="AR3218" s="27"/>
      <c r="AS3218" s="27"/>
      <c r="AT3218" s="27"/>
    </row>
    <row r="3219" spans="44:46" ht="12.75">
      <c r="AR3219" s="27"/>
      <c r="AS3219" s="27"/>
      <c r="AT3219" s="27"/>
    </row>
    <row r="3220" spans="44:46" ht="12.75">
      <c r="AR3220" s="27"/>
      <c r="AS3220" s="27"/>
      <c r="AT3220" s="27"/>
    </row>
    <row r="3221" spans="44:46" ht="12.75">
      <c r="AR3221" s="27"/>
      <c r="AS3221" s="27"/>
      <c r="AT3221" s="27"/>
    </row>
    <row r="3222" spans="44:46" ht="12.75">
      <c r="AR3222" s="27"/>
      <c r="AS3222" s="27"/>
      <c r="AT3222" s="27"/>
    </row>
    <row r="3223" spans="44:46" ht="12.75">
      <c r="AR3223" s="27"/>
      <c r="AS3223" s="27"/>
      <c r="AT3223" s="27"/>
    </row>
    <row r="3224" spans="44:46" ht="12.75">
      <c r="AR3224" s="27"/>
      <c r="AS3224" s="27"/>
      <c r="AT3224" s="27"/>
    </row>
    <row r="3225" spans="44:46" ht="12.75">
      <c r="AR3225" s="27"/>
      <c r="AS3225" s="27"/>
      <c r="AT3225" s="27"/>
    </row>
    <row r="3226" spans="44:46" ht="12.75">
      <c r="AR3226" s="27"/>
      <c r="AS3226" s="27"/>
      <c r="AT3226" s="27"/>
    </row>
    <row r="3227" spans="44:46" ht="12.75">
      <c r="AR3227" s="27"/>
      <c r="AS3227" s="27"/>
      <c r="AT3227" s="27"/>
    </row>
    <row r="3228" spans="44:46" ht="12.75">
      <c r="AR3228" s="27"/>
      <c r="AS3228" s="27"/>
      <c r="AT3228" s="27"/>
    </row>
    <row r="3229" spans="44:46" ht="12.75">
      <c r="AR3229" s="27"/>
      <c r="AS3229" s="27"/>
      <c r="AT3229" s="27"/>
    </row>
    <row r="3230" spans="44:46" ht="12.75">
      <c r="AR3230" s="27"/>
      <c r="AS3230" s="27"/>
      <c r="AT3230" s="27"/>
    </row>
    <row r="3231" spans="44:46" ht="12.75">
      <c r="AR3231" s="27"/>
      <c r="AS3231" s="27"/>
      <c r="AT3231" s="27"/>
    </row>
    <row r="3232" spans="44:46" ht="12.75">
      <c r="AR3232" s="27"/>
      <c r="AS3232" s="27"/>
      <c r="AT3232" s="27"/>
    </row>
    <row r="3233" spans="44:46" ht="12.75">
      <c r="AR3233" s="27"/>
      <c r="AS3233" s="27"/>
      <c r="AT3233" s="27"/>
    </row>
    <row r="3234" spans="44:46" ht="12.75">
      <c r="AR3234" s="27"/>
      <c r="AS3234" s="27"/>
      <c r="AT3234" s="27"/>
    </row>
    <row r="3235" spans="44:46" ht="12.75">
      <c r="AR3235" s="27"/>
      <c r="AS3235" s="27"/>
      <c r="AT3235" s="27"/>
    </row>
    <row r="3236" spans="44:46" ht="12.75">
      <c r="AR3236" s="27"/>
      <c r="AS3236" s="27"/>
      <c r="AT3236" s="27"/>
    </row>
    <row r="3237" spans="44:46" ht="12.75">
      <c r="AR3237" s="27"/>
      <c r="AS3237" s="27"/>
      <c r="AT3237" s="27"/>
    </row>
    <row r="3238" spans="44:46" ht="12.75">
      <c r="AR3238" s="27"/>
      <c r="AS3238" s="27"/>
      <c r="AT3238" s="27"/>
    </row>
    <row r="3239" spans="44:46" ht="12.75">
      <c r="AR3239" s="27"/>
      <c r="AS3239" s="27"/>
      <c r="AT3239" s="27"/>
    </row>
    <row r="3240" spans="44:46" ht="12.75">
      <c r="AR3240" s="27"/>
      <c r="AS3240" s="27"/>
      <c r="AT3240" s="27"/>
    </row>
    <row r="3241" spans="44:46" ht="12.75">
      <c r="AR3241" s="27"/>
      <c r="AS3241" s="27"/>
      <c r="AT3241" s="27"/>
    </row>
    <row r="3242" spans="44:46" ht="12.75">
      <c r="AR3242" s="27"/>
      <c r="AS3242" s="27"/>
      <c r="AT3242" s="27"/>
    </row>
    <row r="3243" spans="44:46" ht="12.75">
      <c r="AR3243" s="27"/>
      <c r="AS3243" s="27"/>
      <c r="AT3243" s="27"/>
    </row>
    <row r="3244" spans="44:46" ht="12.75">
      <c r="AR3244" s="27"/>
      <c r="AS3244" s="27"/>
      <c r="AT3244" s="27"/>
    </row>
    <row r="3245" spans="44:46" ht="12.75">
      <c r="AR3245" s="27"/>
      <c r="AS3245" s="27"/>
      <c r="AT3245" s="27"/>
    </row>
    <row r="3246" spans="44:46" ht="12.75">
      <c r="AR3246" s="27"/>
      <c r="AS3246" s="27"/>
      <c r="AT3246" s="27"/>
    </row>
    <row r="3247" spans="44:46" ht="12.75">
      <c r="AR3247" s="27"/>
      <c r="AS3247" s="27"/>
      <c r="AT3247" s="27"/>
    </row>
    <row r="3248" spans="44:46" ht="12.75">
      <c r="AR3248" s="27"/>
      <c r="AS3248" s="27"/>
      <c r="AT3248" s="27"/>
    </row>
    <row r="3249" spans="44:46" ht="12.75">
      <c r="AR3249" s="27"/>
      <c r="AS3249" s="27"/>
      <c r="AT3249" s="27"/>
    </row>
    <row r="3250" spans="44:46" ht="12.75">
      <c r="AR3250" s="27"/>
      <c r="AS3250" s="27"/>
      <c r="AT3250" s="27"/>
    </row>
    <row r="3251" spans="44:46" ht="12.75">
      <c r="AR3251" s="27"/>
      <c r="AS3251" s="27"/>
      <c r="AT3251" s="27"/>
    </row>
    <row r="3252" spans="44:46" ht="12.75">
      <c r="AR3252" s="27"/>
      <c r="AS3252" s="27"/>
      <c r="AT3252" s="27"/>
    </row>
    <row r="3253" spans="44:46" ht="12.75">
      <c r="AR3253" s="27"/>
      <c r="AS3253" s="27"/>
      <c r="AT3253" s="27"/>
    </row>
    <row r="3254" spans="44:46" ht="12.75">
      <c r="AR3254" s="27"/>
      <c r="AS3254" s="27"/>
      <c r="AT3254" s="27"/>
    </row>
    <row r="3255" spans="44:46" ht="12.75">
      <c r="AR3255" s="27"/>
      <c r="AS3255" s="27"/>
      <c r="AT3255" s="27"/>
    </row>
    <row r="3256" spans="44:46" ht="12.75">
      <c r="AR3256" s="27"/>
      <c r="AS3256" s="27"/>
      <c r="AT3256" s="27"/>
    </row>
    <row r="3257" spans="44:46" ht="12.75">
      <c r="AR3257" s="27"/>
      <c r="AS3257" s="27"/>
      <c r="AT3257" s="27"/>
    </row>
    <row r="3258" spans="44:46" ht="12.75">
      <c r="AR3258" s="27"/>
      <c r="AS3258" s="27"/>
      <c r="AT3258" s="27"/>
    </row>
    <row r="3259" spans="44:46" ht="12.75">
      <c r="AR3259" s="27"/>
      <c r="AS3259" s="27"/>
      <c r="AT3259" s="27"/>
    </row>
    <row r="3260" spans="44:46" ht="12.75">
      <c r="AR3260" s="27"/>
      <c r="AS3260" s="27"/>
      <c r="AT3260" s="27"/>
    </row>
    <row r="3261" spans="44:46" ht="12.75">
      <c r="AR3261" s="27"/>
      <c r="AS3261" s="27"/>
      <c r="AT3261" s="27"/>
    </row>
    <row r="3262" spans="44:46" ht="12.75">
      <c r="AR3262" s="27"/>
      <c r="AS3262" s="27"/>
      <c r="AT3262" s="27"/>
    </row>
    <row r="3263" spans="44:46" ht="12.75">
      <c r="AR3263" s="27"/>
      <c r="AS3263" s="27"/>
      <c r="AT3263" s="27"/>
    </row>
    <row r="3264" spans="44:46" ht="12.75">
      <c r="AR3264" s="27"/>
      <c r="AS3264" s="27"/>
      <c r="AT3264" s="27"/>
    </row>
    <row r="3265" spans="44:46" ht="12.75">
      <c r="AR3265" s="27"/>
      <c r="AS3265" s="27"/>
      <c r="AT3265" s="27"/>
    </row>
    <row r="3266" spans="44:46" ht="12.75">
      <c r="AR3266" s="27"/>
      <c r="AS3266" s="27"/>
      <c r="AT3266" s="27"/>
    </row>
    <row r="3267" spans="44:46" ht="12.75">
      <c r="AR3267" s="27"/>
      <c r="AS3267" s="27"/>
      <c r="AT3267" s="27"/>
    </row>
    <row r="3268" spans="44:46" ht="12.75">
      <c r="AR3268" s="27"/>
      <c r="AS3268" s="27"/>
      <c r="AT3268" s="27"/>
    </row>
    <row r="3269" spans="44:46" ht="12.75">
      <c r="AR3269" s="27"/>
      <c r="AS3269" s="27"/>
      <c r="AT3269" s="27"/>
    </row>
    <row r="3270" spans="44:46" ht="12.75">
      <c r="AR3270" s="27"/>
      <c r="AS3270" s="27"/>
      <c r="AT3270" s="27"/>
    </row>
    <row r="3271" spans="44:46" ht="12.75">
      <c r="AR3271" s="27"/>
      <c r="AS3271" s="27"/>
      <c r="AT3271" s="27"/>
    </row>
    <row r="3272" spans="44:46" ht="12.75">
      <c r="AR3272" s="27"/>
      <c r="AS3272" s="27"/>
      <c r="AT3272" s="27"/>
    </row>
    <row r="3273" spans="44:46" ht="12.75">
      <c r="AR3273" s="27"/>
      <c r="AS3273" s="27"/>
      <c r="AT3273" s="27"/>
    </row>
    <row r="3274" spans="44:46" ht="12.75">
      <c r="AR3274" s="27"/>
      <c r="AS3274" s="27"/>
      <c r="AT3274" s="27"/>
    </row>
    <row r="3275" spans="44:46" ht="12.75">
      <c r="AR3275" s="27"/>
      <c r="AS3275" s="27"/>
      <c r="AT3275" s="27"/>
    </row>
    <row r="3276" spans="44:46" ht="12.75">
      <c r="AR3276" s="27"/>
      <c r="AS3276" s="27"/>
      <c r="AT3276" s="27"/>
    </row>
    <row r="3277" spans="44:46" ht="12.75">
      <c r="AR3277" s="27"/>
      <c r="AS3277" s="27"/>
      <c r="AT3277" s="27"/>
    </row>
    <row r="3278" spans="44:46" ht="12.75">
      <c r="AR3278" s="27"/>
      <c r="AS3278" s="27"/>
      <c r="AT3278" s="27"/>
    </row>
    <row r="3279" spans="44:46" ht="12.75">
      <c r="AR3279" s="27"/>
      <c r="AS3279" s="27"/>
      <c r="AT3279" s="27"/>
    </row>
    <row r="3280" spans="44:46" ht="12.75">
      <c r="AR3280" s="27"/>
      <c r="AS3280" s="27"/>
      <c r="AT3280" s="27"/>
    </row>
    <row r="3281" spans="44:46" ht="12.75">
      <c r="AR3281" s="27"/>
      <c r="AS3281" s="27"/>
      <c r="AT3281" s="27"/>
    </row>
    <row r="3282" spans="44:46" ht="12.75">
      <c r="AR3282" s="27"/>
      <c r="AS3282" s="27"/>
      <c r="AT3282" s="27"/>
    </row>
    <row r="3283" spans="44:46" ht="12.75">
      <c r="AR3283" s="27"/>
      <c r="AS3283" s="27"/>
      <c r="AT3283" s="27"/>
    </row>
    <row r="3284" spans="44:46" ht="12.75">
      <c r="AR3284" s="27"/>
      <c r="AS3284" s="27"/>
      <c r="AT3284" s="27"/>
    </row>
    <row r="3285" spans="44:46" ht="12.75">
      <c r="AR3285" s="27"/>
      <c r="AS3285" s="27"/>
      <c r="AT3285" s="27"/>
    </row>
    <row r="3286" spans="44:46" ht="12.75">
      <c r="AR3286" s="27"/>
      <c r="AS3286" s="27"/>
      <c r="AT3286" s="27"/>
    </row>
    <row r="3287" spans="44:46" ht="12.75">
      <c r="AR3287" s="27"/>
      <c r="AS3287" s="27"/>
      <c r="AT3287" s="27"/>
    </row>
    <row r="3288" spans="44:46" ht="12.75">
      <c r="AR3288" s="27"/>
      <c r="AS3288" s="27"/>
      <c r="AT3288" s="27"/>
    </row>
    <row r="3289" spans="44:46" ht="12.75">
      <c r="AR3289" s="27"/>
      <c r="AS3289" s="27"/>
      <c r="AT3289" s="27"/>
    </row>
    <row r="3290" spans="44:46" ht="12.75">
      <c r="AR3290" s="27"/>
      <c r="AS3290" s="27"/>
      <c r="AT3290" s="27"/>
    </row>
    <row r="3291" spans="44:46" ht="12.75">
      <c r="AR3291" s="27"/>
      <c r="AS3291" s="27"/>
      <c r="AT3291" s="27"/>
    </row>
    <row r="3292" spans="44:46" ht="12.75">
      <c r="AR3292" s="27"/>
      <c r="AS3292" s="27"/>
      <c r="AT3292" s="27"/>
    </row>
    <row r="3293" spans="44:46" ht="12.75">
      <c r="AR3293" s="27"/>
      <c r="AS3293" s="27"/>
      <c r="AT3293" s="27"/>
    </row>
    <row r="3294" spans="44:46" ht="12.75">
      <c r="AR3294" s="27"/>
      <c r="AS3294" s="27"/>
      <c r="AT3294" s="27"/>
    </row>
    <row r="3295" spans="44:46" ht="12.75">
      <c r="AR3295" s="27"/>
      <c r="AS3295" s="27"/>
      <c r="AT3295" s="27"/>
    </row>
    <row r="3296" spans="44:46" ht="12.75">
      <c r="AR3296" s="27"/>
      <c r="AS3296" s="27"/>
      <c r="AT3296" s="27"/>
    </row>
    <row r="3297" spans="44:46" ht="12.75">
      <c r="AR3297" s="27"/>
      <c r="AS3297" s="27"/>
      <c r="AT3297" s="27"/>
    </row>
    <row r="3298" spans="44:46" ht="12.75">
      <c r="AR3298" s="27"/>
      <c r="AS3298" s="27"/>
      <c r="AT3298" s="27"/>
    </row>
    <row r="3299" spans="44:46" ht="12.75">
      <c r="AR3299" s="27"/>
      <c r="AS3299" s="27"/>
      <c r="AT3299" s="27"/>
    </row>
    <row r="3300" spans="44:46" ht="12.75">
      <c r="AR3300" s="27"/>
      <c r="AS3300" s="27"/>
      <c r="AT3300" s="27"/>
    </row>
    <row r="3301" spans="44:46" ht="12.75">
      <c r="AR3301" s="27"/>
      <c r="AS3301" s="27"/>
      <c r="AT3301" s="27"/>
    </row>
    <row r="3302" spans="44:46" ht="12.75">
      <c r="AR3302" s="27"/>
      <c r="AS3302" s="27"/>
      <c r="AT3302" s="27"/>
    </row>
    <row r="3303" spans="44:46" ht="12.75">
      <c r="AR3303" s="27"/>
      <c r="AS3303" s="27"/>
      <c r="AT3303" s="27"/>
    </row>
    <row r="3304" spans="44:46" ht="12.75">
      <c r="AR3304" s="27"/>
      <c r="AS3304" s="27"/>
      <c r="AT3304" s="27"/>
    </row>
    <row r="3305" spans="44:46" ht="12.75">
      <c r="AR3305" s="27"/>
      <c r="AS3305" s="27"/>
      <c r="AT3305" s="27"/>
    </row>
    <row r="3306" spans="44:46" ht="12.75">
      <c r="AR3306" s="27"/>
      <c r="AS3306" s="27"/>
      <c r="AT3306" s="27"/>
    </row>
    <row r="3307" spans="44:46" ht="12.75">
      <c r="AR3307" s="27"/>
      <c r="AS3307" s="27"/>
      <c r="AT3307" s="27"/>
    </row>
    <row r="3308" spans="44:46" ht="12.75">
      <c r="AR3308" s="27"/>
      <c r="AS3308" s="27"/>
      <c r="AT3308" s="27"/>
    </row>
    <row r="3309" spans="44:46" ht="12.75">
      <c r="AR3309" s="27"/>
      <c r="AS3309" s="27"/>
      <c r="AT3309" s="27"/>
    </row>
    <row r="3310" spans="44:46" ht="12.75">
      <c r="AR3310" s="27"/>
      <c r="AS3310" s="27"/>
      <c r="AT3310" s="27"/>
    </row>
    <row r="3311" spans="44:46" ht="12.75">
      <c r="AR3311" s="27"/>
      <c r="AS3311" s="27"/>
      <c r="AT3311" s="27"/>
    </row>
    <row r="3312" spans="44:46" ht="12.75">
      <c r="AR3312" s="27"/>
      <c r="AS3312" s="27"/>
      <c r="AT3312" s="27"/>
    </row>
    <row r="3313" spans="44:46" ht="12.75">
      <c r="AR3313" s="27"/>
      <c r="AS3313" s="27"/>
      <c r="AT3313" s="27"/>
    </row>
    <row r="3314" spans="44:46" ht="12.75">
      <c r="AR3314" s="27"/>
      <c r="AS3314" s="27"/>
      <c r="AT3314" s="27"/>
    </row>
    <row r="3315" spans="44:46" ht="12.75">
      <c r="AR3315" s="27"/>
      <c r="AS3315" s="27"/>
      <c r="AT3315" s="27"/>
    </row>
    <row r="3316" spans="44:46" ht="12.75">
      <c r="AR3316" s="27"/>
      <c r="AS3316" s="27"/>
      <c r="AT3316" s="27"/>
    </row>
    <row r="3317" spans="44:46" ht="12.75">
      <c r="AR3317" s="27"/>
      <c r="AS3317" s="27"/>
      <c r="AT3317" s="27"/>
    </row>
    <row r="3318" spans="44:46" ht="12.75">
      <c r="AR3318" s="27"/>
      <c r="AS3318" s="27"/>
      <c r="AT3318" s="27"/>
    </row>
    <row r="3319" spans="44:46" ht="12.75">
      <c r="AR3319" s="27"/>
      <c r="AS3319" s="27"/>
      <c r="AT3319" s="27"/>
    </row>
    <row r="3320" spans="44:46" ht="12.75">
      <c r="AR3320" s="27"/>
      <c r="AS3320" s="27"/>
      <c r="AT3320" s="27"/>
    </row>
    <row r="3321" spans="44:46" ht="12.75">
      <c r="AR3321" s="27"/>
      <c r="AS3321" s="27"/>
      <c r="AT3321" s="27"/>
    </row>
    <row r="3322" spans="44:46" ht="12.75">
      <c r="AR3322" s="27"/>
      <c r="AS3322" s="27"/>
      <c r="AT3322" s="27"/>
    </row>
    <row r="3323" spans="44:46" ht="12.75">
      <c r="AR3323" s="27"/>
      <c r="AS3323" s="27"/>
      <c r="AT3323" s="27"/>
    </row>
    <row r="3324" spans="44:46" ht="12.75">
      <c r="AR3324" s="27"/>
      <c r="AS3324" s="27"/>
      <c r="AT3324" s="27"/>
    </row>
    <row r="3325" spans="44:46" ht="12.75">
      <c r="AR3325" s="27"/>
      <c r="AS3325" s="27"/>
      <c r="AT3325" s="27"/>
    </row>
    <row r="3326" spans="44:46" ht="12.75">
      <c r="AR3326" s="27"/>
      <c r="AS3326" s="27"/>
      <c r="AT3326" s="27"/>
    </row>
    <row r="3327" spans="44:46" ht="12.75">
      <c r="AR3327" s="27"/>
      <c r="AS3327" s="27"/>
      <c r="AT3327" s="27"/>
    </row>
    <row r="3328" spans="44:46" ht="12.75">
      <c r="AR3328" s="27"/>
      <c r="AS3328" s="27"/>
      <c r="AT3328" s="27"/>
    </row>
    <row r="3329" spans="44:46" ht="12.75">
      <c r="AR3329" s="27"/>
      <c r="AS3329" s="27"/>
      <c r="AT3329" s="27"/>
    </row>
    <row r="3330" spans="44:46" ht="12.75">
      <c r="AR3330" s="27"/>
      <c r="AS3330" s="27"/>
      <c r="AT3330" s="27"/>
    </row>
    <row r="3331" spans="44:46" ht="12.75">
      <c r="AR3331" s="27"/>
      <c r="AS3331" s="27"/>
      <c r="AT3331" s="27"/>
    </row>
    <row r="3332" spans="44:46" ht="12.75">
      <c r="AR3332" s="27"/>
      <c r="AS3332" s="27"/>
      <c r="AT3332" s="27"/>
    </row>
    <row r="3333" spans="44:46" ht="12.75">
      <c r="AR3333" s="27"/>
      <c r="AS3333" s="27"/>
      <c r="AT3333" s="27"/>
    </row>
    <row r="3334" spans="44:46" ht="12.75">
      <c r="AR3334" s="27"/>
      <c r="AS3334" s="27"/>
      <c r="AT3334" s="27"/>
    </row>
    <row r="3335" spans="44:46" ht="12.75">
      <c r="AR3335" s="27"/>
      <c r="AS3335" s="27"/>
      <c r="AT3335" s="27"/>
    </row>
    <row r="3336" spans="44:46" ht="12.75">
      <c r="AR3336" s="27"/>
      <c r="AS3336" s="27"/>
      <c r="AT3336" s="27"/>
    </row>
    <row r="3337" spans="44:46" ht="12.75">
      <c r="AR3337" s="27"/>
      <c r="AS3337" s="27"/>
      <c r="AT3337" s="27"/>
    </row>
    <row r="3338" spans="44:46" ht="12.75">
      <c r="AR3338" s="27"/>
      <c r="AS3338" s="27"/>
      <c r="AT3338" s="27"/>
    </row>
    <row r="3339" spans="44:46" ht="12.75">
      <c r="AR3339" s="27"/>
      <c r="AS3339" s="27"/>
      <c r="AT3339" s="27"/>
    </row>
    <row r="3340" spans="44:46" ht="12.75">
      <c r="AR3340" s="27"/>
      <c r="AS3340" s="27"/>
      <c r="AT3340" s="27"/>
    </row>
    <row r="3341" spans="44:46" ht="12.75">
      <c r="AR3341" s="27"/>
      <c r="AS3341" s="27"/>
      <c r="AT3341" s="27"/>
    </row>
    <row r="3342" spans="44:46" ht="12.75">
      <c r="AR3342" s="27"/>
      <c r="AS3342" s="27"/>
      <c r="AT3342" s="27"/>
    </row>
    <row r="3343" spans="44:46" ht="12.75">
      <c r="AR3343" s="27"/>
      <c r="AS3343" s="27"/>
      <c r="AT3343" s="27"/>
    </row>
    <row r="3344" spans="44:46" ht="12.75">
      <c r="AR3344" s="27"/>
      <c r="AS3344" s="27"/>
      <c r="AT3344" s="27"/>
    </row>
    <row r="3345" spans="44:46" ht="12.75">
      <c r="AR3345" s="27"/>
      <c r="AS3345" s="27"/>
      <c r="AT3345" s="27"/>
    </row>
    <row r="3346" spans="44:46" ht="12.75">
      <c r="AR3346" s="27"/>
      <c r="AS3346" s="27"/>
      <c r="AT3346" s="27"/>
    </row>
    <row r="3347" spans="44:46" ht="12.75">
      <c r="AR3347" s="27"/>
      <c r="AS3347" s="27"/>
      <c r="AT3347" s="27"/>
    </row>
    <row r="3348" spans="44:46" ht="12.75">
      <c r="AR3348" s="27"/>
      <c r="AS3348" s="27"/>
      <c r="AT3348" s="27"/>
    </row>
    <row r="3349" spans="44:46" ht="12.75">
      <c r="AR3349" s="27"/>
      <c r="AS3349" s="27"/>
      <c r="AT3349" s="27"/>
    </row>
    <row r="3350" spans="44:46" ht="12.75">
      <c r="AR3350" s="27"/>
      <c r="AS3350" s="27"/>
      <c r="AT3350" s="27"/>
    </row>
    <row r="3351" spans="44:46" ht="12.75">
      <c r="AR3351" s="27"/>
      <c r="AS3351" s="27"/>
      <c r="AT3351" s="27"/>
    </row>
    <row r="3352" spans="44:46" ht="12.75">
      <c r="AR3352" s="27"/>
      <c r="AS3352" s="27"/>
      <c r="AT3352" s="27"/>
    </row>
    <row r="3353" spans="44:46" ht="12.75">
      <c r="AR3353" s="27"/>
      <c r="AS3353" s="27"/>
      <c r="AT3353" s="27"/>
    </row>
    <row r="3354" spans="44:46" ht="12.75">
      <c r="AR3354" s="27"/>
      <c r="AS3354" s="27"/>
      <c r="AT3354" s="27"/>
    </row>
    <row r="3355" spans="44:46" ht="12.75">
      <c r="AR3355" s="27"/>
      <c r="AS3355" s="27"/>
      <c r="AT3355" s="27"/>
    </row>
    <row r="3356" spans="44:46" ht="12.75">
      <c r="AR3356" s="27"/>
      <c r="AS3356" s="27"/>
      <c r="AT3356" s="27"/>
    </row>
    <row r="3357" spans="44:46" ht="12.75">
      <c r="AR3357" s="27"/>
      <c r="AS3357" s="27"/>
      <c r="AT3357" s="27"/>
    </row>
    <row r="3358" spans="44:46" ht="12.75">
      <c r="AR3358" s="27"/>
      <c r="AS3358" s="27"/>
      <c r="AT3358" s="27"/>
    </row>
    <row r="3359" spans="44:46" ht="12.75">
      <c r="AR3359" s="27"/>
      <c r="AS3359" s="27"/>
      <c r="AT3359" s="27"/>
    </row>
    <row r="3360" spans="44:46" ht="12.75">
      <c r="AR3360" s="27"/>
      <c r="AS3360" s="27"/>
      <c r="AT3360" s="27"/>
    </row>
    <row r="3361" spans="44:46" ht="12.75">
      <c r="AR3361" s="27"/>
      <c r="AS3361" s="27"/>
      <c r="AT3361" s="27"/>
    </row>
    <row r="3362" spans="44:46" ht="12.75">
      <c r="AR3362" s="27"/>
      <c r="AS3362" s="27"/>
      <c r="AT3362" s="27"/>
    </row>
    <row r="3363" spans="44:46" ht="12.75">
      <c r="AR3363" s="27"/>
      <c r="AS3363" s="27"/>
      <c r="AT3363" s="27"/>
    </row>
    <row r="3364" spans="44:46" ht="12.75">
      <c r="AR3364" s="27"/>
      <c r="AS3364" s="27"/>
      <c r="AT3364" s="27"/>
    </row>
    <row r="3365" spans="44:46" ht="12.75">
      <c r="AR3365" s="27"/>
      <c r="AS3365" s="27"/>
      <c r="AT3365" s="27"/>
    </row>
    <row r="3366" spans="44:46" ht="12.75">
      <c r="AR3366" s="27"/>
      <c r="AS3366" s="27"/>
      <c r="AT3366" s="27"/>
    </row>
    <row r="3367" spans="44:46" ht="12.75">
      <c r="AR3367" s="27"/>
      <c r="AS3367" s="27"/>
      <c r="AT3367" s="27"/>
    </row>
    <row r="3368" spans="44:46" ht="12.75">
      <c r="AR3368" s="27"/>
      <c r="AS3368" s="27"/>
      <c r="AT3368" s="27"/>
    </row>
    <row r="3369" spans="44:46" ht="12.75">
      <c r="AR3369" s="27"/>
      <c r="AS3369" s="27"/>
      <c r="AT3369" s="27"/>
    </row>
    <row r="3370" spans="44:46" ht="12.75">
      <c r="AR3370" s="27"/>
      <c r="AS3370" s="27"/>
      <c r="AT3370" s="27"/>
    </row>
    <row r="3371" spans="44:46" ht="12.75">
      <c r="AR3371" s="27"/>
      <c r="AS3371" s="27"/>
      <c r="AT3371" s="27"/>
    </row>
    <row r="3372" spans="44:46" ht="12.75">
      <c r="AR3372" s="27"/>
      <c r="AS3372" s="27"/>
      <c r="AT3372" s="27"/>
    </row>
    <row r="3373" spans="44:46" ht="12.75">
      <c r="AR3373" s="27"/>
      <c r="AS3373" s="27"/>
      <c r="AT3373" s="27"/>
    </row>
    <row r="3374" spans="44:46" ht="12.75">
      <c r="AR3374" s="27"/>
      <c r="AS3374" s="27"/>
      <c r="AT3374" s="27"/>
    </row>
    <row r="3375" spans="44:46" ht="12.75">
      <c r="AR3375" s="27"/>
      <c r="AS3375" s="27"/>
      <c r="AT3375" s="27"/>
    </row>
    <row r="3376" spans="44:46" ht="12.75">
      <c r="AR3376" s="27"/>
      <c r="AS3376" s="27"/>
      <c r="AT3376" s="27"/>
    </row>
    <row r="3377" spans="44:46" ht="12.75">
      <c r="AR3377" s="27"/>
      <c r="AS3377" s="27"/>
      <c r="AT3377" s="27"/>
    </row>
    <row r="3378" spans="44:46" ht="12.75">
      <c r="AR3378" s="27"/>
      <c r="AS3378" s="27"/>
      <c r="AT3378" s="27"/>
    </row>
    <row r="3379" spans="44:46" ht="12.75">
      <c r="AR3379" s="27"/>
      <c r="AS3379" s="27"/>
      <c r="AT3379" s="27"/>
    </row>
    <row r="3380" spans="44:46" ht="12.75">
      <c r="AR3380" s="27"/>
      <c r="AS3380" s="27"/>
      <c r="AT3380" s="27"/>
    </row>
    <row r="3381" spans="44:46" ht="12.75">
      <c r="AR3381" s="27"/>
      <c r="AS3381" s="27"/>
      <c r="AT3381" s="27"/>
    </row>
    <row r="3382" spans="44:46" ht="12.75">
      <c r="AR3382" s="27"/>
      <c r="AS3382" s="27"/>
      <c r="AT3382" s="27"/>
    </row>
    <row r="3383" spans="44:46" ht="12.75">
      <c r="AR3383" s="27"/>
      <c r="AS3383" s="27"/>
      <c r="AT3383" s="27"/>
    </row>
    <row r="3384" spans="44:46" ht="12.75">
      <c r="AR3384" s="27"/>
      <c r="AS3384" s="27"/>
      <c r="AT3384" s="27"/>
    </row>
    <row r="3385" spans="44:46" ht="12.75">
      <c r="AR3385" s="27"/>
      <c r="AS3385" s="27"/>
      <c r="AT3385" s="27"/>
    </row>
    <row r="3386" spans="44:46" ht="12.75">
      <c r="AR3386" s="27"/>
      <c r="AS3386" s="27"/>
      <c r="AT3386" s="27"/>
    </row>
    <row r="3387" spans="44:46" ht="12.75">
      <c r="AR3387" s="27"/>
      <c r="AS3387" s="27"/>
      <c r="AT3387" s="27"/>
    </row>
    <row r="3388" spans="44:46" ht="12.75">
      <c r="AR3388" s="27"/>
      <c r="AS3388" s="27"/>
      <c r="AT3388" s="27"/>
    </row>
    <row r="3389" spans="44:46" ht="12.75">
      <c r="AR3389" s="27"/>
      <c r="AS3389" s="27"/>
      <c r="AT3389" s="27"/>
    </row>
    <row r="3390" spans="44:46" ht="12.75">
      <c r="AR3390" s="27"/>
      <c r="AS3390" s="27"/>
      <c r="AT3390" s="27"/>
    </row>
    <row r="3391" spans="44:46" ht="12.75">
      <c r="AR3391" s="27"/>
      <c r="AS3391" s="27"/>
      <c r="AT3391" s="27"/>
    </row>
    <row r="3392" spans="44:46" ht="12.75">
      <c r="AR3392" s="27"/>
      <c r="AS3392" s="27"/>
      <c r="AT3392" s="27"/>
    </row>
    <row r="3393" spans="44:46" ht="12.75">
      <c r="AR3393" s="27"/>
      <c r="AS3393" s="27"/>
      <c r="AT3393" s="27"/>
    </row>
    <row r="3394" spans="44:46" ht="12.75">
      <c r="AR3394" s="27"/>
      <c r="AS3394" s="27"/>
      <c r="AT3394" s="27"/>
    </row>
    <row r="3395" spans="44:46" ht="12.75">
      <c r="AR3395" s="27"/>
      <c r="AS3395" s="27"/>
      <c r="AT3395" s="27"/>
    </row>
    <row r="3396" spans="44:46" ht="12.75">
      <c r="AR3396" s="27"/>
      <c r="AS3396" s="27"/>
      <c r="AT3396" s="27"/>
    </row>
    <row r="3397" spans="44:46" ht="12.75">
      <c r="AR3397" s="27"/>
      <c r="AS3397" s="27"/>
      <c r="AT3397" s="27"/>
    </row>
    <row r="3398" spans="44:46" ht="12.75">
      <c r="AR3398" s="27"/>
      <c r="AS3398" s="27"/>
      <c r="AT3398" s="27"/>
    </row>
    <row r="3399" spans="44:46" ht="12.75">
      <c r="AR3399" s="27"/>
      <c r="AS3399" s="27"/>
      <c r="AT3399" s="27"/>
    </row>
    <row r="3400" spans="44:46" ht="12.75">
      <c r="AR3400" s="27"/>
      <c r="AS3400" s="27"/>
      <c r="AT3400" s="27"/>
    </row>
    <row r="3401" spans="44:46" ht="12.75">
      <c r="AR3401" s="27"/>
      <c r="AS3401" s="27"/>
      <c r="AT3401" s="27"/>
    </row>
    <row r="3402" spans="44:46" ht="12.75">
      <c r="AR3402" s="27"/>
      <c r="AS3402" s="27"/>
      <c r="AT3402" s="27"/>
    </row>
    <row r="3403" spans="44:46" ht="12.75">
      <c r="AR3403" s="27"/>
      <c r="AS3403" s="27"/>
      <c r="AT3403" s="27"/>
    </row>
    <row r="3404" spans="44:46" ht="12.75">
      <c r="AR3404" s="27"/>
      <c r="AS3404" s="27"/>
      <c r="AT3404" s="27"/>
    </row>
    <row r="3405" spans="44:46" ht="12.75">
      <c r="AR3405" s="27"/>
      <c r="AS3405" s="27"/>
      <c r="AT3405" s="27"/>
    </row>
    <row r="3406" spans="44:46" ht="12.75">
      <c r="AR3406" s="27"/>
      <c r="AS3406" s="27"/>
      <c r="AT3406" s="27"/>
    </row>
    <row r="3407" spans="44:46" ht="12.75">
      <c r="AR3407" s="27"/>
      <c r="AS3407" s="27"/>
      <c r="AT3407" s="27"/>
    </row>
    <row r="3408" spans="44:46" ht="12.75">
      <c r="AR3408" s="27"/>
      <c r="AS3408" s="27"/>
      <c r="AT3408" s="27"/>
    </row>
    <row r="3409" spans="44:46" ht="12.75">
      <c r="AR3409" s="27"/>
      <c r="AS3409" s="27"/>
      <c r="AT3409" s="27"/>
    </row>
    <row r="3410" spans="44:46" ht="12.75">
      <c r="AR3410" s="27"/>
      <c r="AS3410" s="27"/>
      <c r="AT3410" s="27"/>
    </row>
    <row r="3411" spans="44:46" ht="12.75">
      <c r="AR3411" s="27"/>
      <c r="AS3411" s="27"/>
      <c r="AT3411" s="27"/>
    </row>
    <row r="3412" spans="44:46" ht="12.75">
      <c r="AR3412" s="27"/>
      <c r="AS3412" s="27"/>
      <c r="AT3412" s="27"/>
    </row>
    <row r="3413" spans="44:46" ht="12.75">
      <c r="AR3413" s="27"/>
      <c r="AS3413" s="27"/>
      <c r="AT3413" s="27"/>
    </row>
    <row r="3414" spans="44:46" ht="12.75">
      <c r="AR3414" s="27"/>
      <c r="AS3414" s="27"/>
      <c r="AT3414" s="27"/>
    </row>
    <row r="3415" spans="44:46" ht="12.75">
      <c r="AR3415" s="27"/>
      <c r="AS3415" s="27"/>
      <c r="AT3415" s="27"/>
    </row>
    <row r="3416" spans="44:46" ht="12.75">
      <c r="AR3416" s="27"/>
      <c r="AS3416" s="27"/>
      <c r="AT3416" s="27"/>
    </row>
    <row r="3417" spans="44:46" ht="12.75">
      <c r="AR3417" s="27"/>
      <c r="AS3417" s="27"/>
      <c r="AT3417" s="27"/>
    </row>
    <row r="3418" spans="44:46" ht="12.75">
      <c r="AR3418" s="27"/>
      <c r="AS3418" s="27"/>
      <c r="AT3418" s="27"/>
    </row>
    <row r="3419" spans="44:46" ht="12.75">
      <c r="AR3419" s="27"/>
      <c r="AS3419" s="27"/>
      <c r="AT3419" s="27"/>
    </row>
    <row r="3420" spans="44:46" ht="12.75">
      <c r="AR3420" s="27"/>
      <c r="AS3420" s="27"/>
      <c r="AT3420" s="27"/>
    </row>
    <row r="3421" spans="44:46" ht="12.75">
      <c r="AR3421" s="27"/>
      <c r="AS3421" s="27"/>
      <c r="AT3421" s="27"/>
    </row>
    <row r="3422" spans="44:46" ht="12.75">
      <c r="AR3422" s="27"/>
      <c r="AS3422" s="27"/>
      <c r="AT3422" s="27"/>
    </row>
    <row r="3423" spans="44:46" ht="12.75">
      <c r="AR3423" s="27"/>
      <c r="AS3423" s="27"/>
      <c r="AT3423" s="27"/>
    </row>
    <row r="3424" spans="44:46" ht="12.75">
      <c r="AR3424" s="27"/>
      <c r="AS3424" s="27"/>
      <c r="AT3424" s="27"/>
    </row>
    <row r="3425" spans="44:46" ht="12.75">
      <c r="AR3425" s="27"/>
      <c r="AS3425" s="27"/>
      <c r="AT3425" s="27"/>
    </row>
    <row r="3426" spans="44:46" ht="12.75">
      <c r="AR3426" s="27"/>
      <c r="AS3426" s="27"/>
      <c r="AT3426" s="27"/>
    </row>
    <row r="3427" spans="44:46" ht="12.75">
      <c r="AR3427" s="27"/>
      <c r="AS3427" s="27"/>
      <c r="AT3427" s="27"/>
    </row>
    <row r="3428" spans="44:46" ht="12.75">
      <c r="AR3428" s="27"/>
      <c r="AS3428" s="27"/>
      <c r="AT3428" s="27"/>
    </row>
    <row r="3429" spans="44:46" ht="12.75">
      <c r="AR3429" s="27"/>
      <c r="AS3429" s="27"/>
      <c r="AT3429" s="27"/>
    </row>
    <row r="3430" spans="44:46" ht="12.75">
      <c r="AR3430" s="27"/>
      <c r="AS3430" s="27"/>
      <c r="AT3430" s="27"/>
    </row>
    <row r="3431" spans="44:46" ht="12.75">
      <c r="AR3431" s="27"/>
      <c r="AS3431" s="27"/>
      <c r="AT3431" s="27"/>
    </row>
    <row r="3432" spans="44:46" ht="12.75">
      <c r="AR3432" s="27"/>
      <c r="AS3432" s="27"/>
      <c r="AT3432" s="27"/>
    </row>
    <row r="3433" spans="44:46" ht="12.75">
      <c r="AR3433" s="27"/>
      <c r="AS3433" s="27"/>
      <c r="AT3433" s="27"/>
    </row>
    <row r="3434" spans="44:46" ht="12.75">
      <c r="AR3434" s="27"/>
      <c r="AS3434" s="27"/>
      <c r="AT3434" s="27"/>
    </row>
    <row r="3435" spans="44:46" ht="12.75">
      <c r="AR3435" s="27"/>
      <c r="AS3435" s="27"/>
      <c r="AT3435" s="27"/>
    </row>
    <row r="3436" spans="44:46" ht="12.75">
      <c r="AR3436" s="27"/>
      <c r="AS3436" s="27"/>
      <c r="AT3436" s="27"/>
    </row>
    <row r="3437" spans="44:46" ht="12.75">
      <c r="AR3437" s="27"/>
      <c r="AS3437" s="27"/>
      <c r="AT3437" s="27"/>
    </row>
    <row r="3438" spans="44:46" ht="12.75">
      <c r="AR3438" s="27"/>
      <c r="AS3438" s="27"/>
      <c r="AT3438" s="27"/>
    </row>
    <row r="3439" spans="44:46" ht="12.75">
      <c r="AR3439" s="27"/>
      <c r="AS3439" s="27"/>
      <c r="AT3439" s="27"/>
    </row>
    <row r="3440" spans="44:46" ht="12.75">
      <c r="AR3440" s="27"/>
      <c r="AS3440" s="27"/>
      <c r="AT3440" s="27"/>
    </row>
    <row r="3441" spans="44:46" ht="12.75">
      <c r="AR3441" s="27"/>
      <c r="AS3441" s="27"/>
      <c r="AT3441" s="27"/>
    </row>
    <row r="3442" spans="44:46" ht="12.75">
      <c r="AR3442" s="27"/>
      <c r="AS3442" s="27"/>
      <c r="AT3442" s="27"/>
    </row>
    <row r="3443" spans="44:46" ht="12.75">
      <c r="AR3443" s="27"/>
      <c r="AS3443" s="27"/>
      <c r="AT3443" s="27"/>
    </row>
    <row r="3444" spans="44:46" ht="12.75">
      <c r="AR3444" s="27"/>
      <c r="AS3444" s="27"/>
      <c r="AT3444" s="27"/>
    </row>
    <row r="3445" spans="44:46" ht="12.75">
      <c r="AR3445" s="27"/>
      <c r="AS3445" s="27"/>
      <c r="AT3445" s="27"/>
    </row>
    <row r="3446" spans="44:46" ht="12.75">
      <c r="AR3446" s="27"/>
      <c r="AS3446" s="27"/>
      <c r="AT3446" s="27"/>
    </row>
    <row r="3447" spans="44:46" ht="12.75">
      <c r="AR3447" s="27"/>
      <c r="AS3447" s="27"/>
      <c r="AT3447" s="27"/>
    </row>
    <row r="3448" spans="44:46" ht="12.75">
      <c r="AR3448" s="27"/>
      <c r="AS3448" s="27"/>
      <c r="AT3448" s="27"/>
    </row>
    <row r="3449" spans="44:46" ht="12.75">
      <c r="AR3449" s="27"/>
      <c r="AS3449" s="27"/>
      <c r="AT3449" s="27"/>
    </row>
    <row r="3450" spans="44:46" ht="12.75">
      <c r="AR3450" s="27"/>
      <c r="AS3450" s="27"/>
      <c r="AT3450" s="27"/>
    </row>
    <row r="3451" spans="44:46" ht="12.75">
      <c r="AR3451" s="27"/>
      <c r="AS3451" s="27"/>
      <c r="AT3451" s="27"/>
    </row>
    <row r="3452" spans="44:46" ht="12.75">
      <c r="AR3452" s="27"/>
      <c r="AS3452" s="27"/>
      <c r="AT3452" s="27"/>
    </row>
    <row r="3453" spans="44:46" ht="12.75">
      <c r="AR3453" s="27"/>
      <c r="AS3453" s="27"/>
      <c r="AT3453" s="27"/>
    </row>
    <row r="3454" spans="44:46" ht="12.75">
      <c r="AR3454" s="27"/>
      <c r="AS3454" s="27"/>
      <c r="AT3454" s="27"/>
    </row>
    <row r="3455" spans="44:46" ht="12.75">
      <c r="AR3455" s="27"/>
      <c r="AS3455" s="27"/>
      <c r="AT3455" s="27"/>
    </row>
    <row r="3456" spans="44:46" ht="12.75">
      <c r="AR3456" s="27"/>
      <c r="AS3456" s="27"/>
      <c r="AT3456" s="27"/>
    </row>
    <row r="3457" spans="44:46" ht="12.75">
      <c r="AR3457" s="27"/>
      <c r="AS3457" s="27"/>
      <c r="AT3457" s="27"/>
    </row>
    <row r="3458" spans="44:46" ht="12.75">
      <c r="AR3458" s="27"/>
      <c r="AS3458" s="27"/>
      <c r="AT3458" s="27"/>
    </row>
    <row r="3459" spans="44:46" ht="12.75">
      <c r="AR3459" s="27"/>
      <c r="AS3459" s="27"/>
      <c r="AT3459" s="27"/>
    </row>
    <row r="3460" spans="44:46" ht="12.75">
      <c r="AR3460" s="27"/>
      <c r="AS3460" s="27"/>
      <c r="AT3460" s="27"/>
    </row>
    <row r="3461" spans="44:46" ht="12.75">
      <c r="AR3461" s="27"/>
      <c r="AS3461" s="27"/>
      <c r="AT3461" s="27"/>
    </row>
    <row r="3462" spans="44:46" ht="12.75">
      <c r="AR3462" s="27"/>
      <c r="AS3462" s="27"/>
      <c r="AT3462" s="27"/>
    </row>
    <row r="3463" spans="44:46" ht="12.75">
      <c r="AR3463" s="27"/>
      <c r="AS3463" s="27"/>
      <c r="AT3463" s="27"/>
    </row>
    <row r="3464" spans="44:46" ht="12.75">
      <c r="AR3464" s="27"/>
      <c r="AS3464" s="27"/>
      <c r="AT3464" s="27"/>
    </row>
    <row r="3465" spans="44:46" ht="12.75">
      <c r="AR3465" s="27"/>
      <c r="AS3465" s="27"/>
      <c r="AT3465" s="27"/>
    </row>
    <row r="3466" spans="44:46" ht="12.75">
      <c r="AR3466" s="27"/>
      <c r="AS3466" s="27"/>
      <c r="AT3466" s="27"/>
    </row>
    <row r="3467" spans="44:46" ht="12.75">
      <c r="AR3467" s="27"/>
      <c r="AS3467" s="27"/>
      <c r="AT3467" s="27"/>
    </row>
    <row r="3468" spans="44:46" ht="12.75">
      <c r="AR3468" s="27"/>
      <c r="AS3468" s="27"/>
      <c r="AT3468" s="27"/>
    </row>
    <row r="3469" spans="44:46" ht="12.75">
      <c r="AR3469" s="27"/>
      <c r="AS3469" s="27"/>
      <c r="AT3469" s="27"/>
    </row>
    <row r="3470" spans="44:46" ht="12.75">
      <c r="AR3470" s="27"/>
      <c r="AS3470" s="27"/>
      <c r="AT3470" s="27"/>
    </row>
    <row r="3471" spans="44:46" ht="12.75">
      <c r="AR3471" s="27"/>
      <c r="AS3471" s="27"/>
      <c r="AT3471" s="27"/>
    </row>
    <row r="3472" spans="44:46" ht="12.75">
      <c r="AR3472" s="27"/>
      <c r="AS3472" s="27"/>
      <c r="AT3472" s="27"/>
    </row>
    <row r="3473" spans="44:46" ht="12.75">
      <c r="AR3473" s="27"/>
      <c r="AS3473" s="27"/>
      <c r="AT3473" s="27"/>
    </row>
    <row r="3474" spans="44:46" ht="12.75">
      <c r="AR3474" s="27"/>
      <c r="AS3474" s="27"/>
      <c r="AT3474" s="27"/>
    </row>
    <row r="3475" spans="44:46" ht="12.75">
      <c r="AR3475" s="27"/>
      <c r="AS3475" s="27"/>
      <c r="AT3475" s="27"/>
    </row>
    <row r="3476" spans="44:46" ht="12.75">
      <c r="AR3476" s="27"/>
      <c r="AS3476" s="27"/>
      <c r="AT3476" s="27"/>
    </row>
    <row r="3477" spans="44:46" ht="12.75">
      <c r="AR3477" s="27"/>
      <c r="AS3477" s="27"/>
      <c r="AT3477" s="27"/>
    </row>
    <row r="3478" spans="44:46" ht="12.75">
      <c r="AR3478" s="27"/>
      <c r="AS3478" s="27"/>
      <c r="AT3478" s="27"/>
    </row>
    <row r="3479" spans="44:46" ht="12.75">
      <c r="AR3479" s="27"/>
      <c r="AS3479" s="27"/>
      <c r="AT3479" s="27"/>
    </row>
    <row r="3480" spans="44:46" ht="12.75">
      <c r="AR3480" s="27"/>
      <c r="AS3480" s="27"/>
      <c r="AT3480" s="27"/>
    </row>
    <row r="3481" spans="44:46" ht="12.75">
      <c r="AR3481" s="27"/>
      <c r="AS3481" s="27"/>
      <c r="AT3481" s="27"/>
    </row>
    <row r="3482" spans="44:46" ht="12.75">
      <c r="AR3482" s="27"/>
      <c r="AS3482" s="27"/>
      <c r="AT3482" s="27"/>
    </row>
    <row r="3483" spans="44:46" ht="12.75">
      <c r="AR3483" s="27"/>
      <c r="AS3483" s="27"/>
      <c r="AT3483" s="27"/>
    </row>
    <row r="3484" spans="44:46" ht="12.75">
      <c r="AR3484" s="27"/>
      <c r="AS3484" s="27"/>
      <c r="AT3484" s="27"/>
    </row>
    <row r="3485" spans="44:46" ht="12.75">
      <c r="AR3485" s="27"/>
      <c r="AS3485" s="27"/>
      <c r="AT3485" s="27"/>
    </row>
    <row r="3486" spans="44:46" ht="12.75">
      <c r="AR3486" s="27"/>
      <c r="AS3486" s="27"/>
      <c r="AT3486" s="27"/>
    </row>
    <row r="3487" spans="44:46" ht="12.75">
      <c r="AR3487" s="27"/>
      <c r="AS3487" s="27"/>
      <c r="AT3487" s="27"/>
    </row>
    <row r="3488" spans="44:46" ht="12.75">
      <c r="AR3488" s="27"/>
      <c r="AS3488" s="27"/>
      <c r="AT3488" s="27"/>
    </row>
    <row r="3489" spans="44:46" ht="12.75">
      <c r="AR3489" s="27"/>
      <c r="AS3489" s="27"/>
      <c r="AT3489" s="27"/>
    </row>
    <row r="3490" spans="44:46" ht="12.75">
      <c r="AR3490" s="27"/>
      <c r="AS3490" s="27"/>
      <c r="AT3490" s="27"/>
    </row>
    <row r="3491" spans="44:46" ht="12.75">
      <c r="AR3491" s="27"/>
      <c r="AS3491" s="27"/>
      <c r="AT3491" s="27"/>
    </row>
    <row r="3492" spans="44:46" ht="12.75">
      <c r="AR3492" s="27"/>
      <c r="AS3492" s="27"/>
      <c r="AT3492" s="27"/>
    </row>
    <row r="3493" spans="44:46" ht="12.75">
      <c r="AR3493" s="27"/>
      <c r="AS3493" s="27"/>
      <c r="AT3493" s="27"/>
    </row>
    <row r="3494" spans="44:46" ht="12.75">
      <c r="AR3494" s="27"/>
      <c r="AS3494" s="27"/>
      <c r="AT3494" s="27"/>
    </row>
    <row r="3495" spans="44:46" ht="12.75">
      <c r="AR3495" s="27"/>
      <c r="AS3495" s="27"/>
      <c r="AT3495" s="27"/>
    </row>
    <row r="3496" spans="44:46" ht="12.75">
      <c r="AR3496" s="27"/>
      <c r="AS3496" s="27"/>
      <c r="AT3496" s="27"/>
    </row>
    <row r="3497" spans="44:46" ht="12.75">
      <c r="AR3497" s="27"/>
      <c r="AS3497" s="27"/>
      <c r="AT3497" s="27"/>
    </row>
    <row r="3498" spans="44:46" ht="12.75">
      <c r="AR3498" s="27"/>
      <c r="AS3498" s="27"/>
      <c r="AT3498" s="27"/>
    </row>
    <row r="3499" spans="44:46" ht="12.75">
      <c r="AR3499" s="27"/>
      <c r="AS3499" s="27"/>
      <c r="AT3499" s="27"/>
    </row>
    <row r="3500" spans="44:46" ht="12.75">
      <c r="AR3500" s="27"/>
      <c r="AS3500" s="27"/>
      <c r="AT3500" s="27"/>
    </row>
    <row r="3501" spans="44:46" ht="12.75">
      <c r="AR3501" s="27"/>
      <c r="AS3501" s="27"/>
      <c r="AT3501" s="27"/>
    </row>
    <row r="3502" spans="44:46" ht="12.75">
      <c r="AR3502" s="27"/>
      <c r="AS3502" s="27"/>
      <c r="AT3502" s="27"/>
    </row>
    <row r="3503" spans="44:46" ht="12.75">
      <c r="AR3503" s="27"/>
      <c r="AS3503" s="27"/>
      <c r="AT3503" s="27"/>
    </row>
    <row r="3504" spans="44:46" ht="12.75">
      <c r="AR3504" s="27"/>
      <c r="AS3504" s="27"/>
      <c r="AT3504" s="27"/>
    </row>
    <row r="3505" spans="44:46" ht="12.75">
      <c r="AR3505" s="27"/>
      <c r="AS3505" s="27"/>
      <c r="AT3505" s="27"/>
    </row>
    <row r="3506" spans="44:46" ht="12.75">
      <c r="AR3506" s="27"/>
      <c r="AS3506" s="27"/>
      <c r="AT3506" s="27"/>
    </row>
    <row r="3507" spans="44:46" ht="12.75">
      <c r="AR3507" s="27"/>
      <c r="AS3507" s="27"/>
      <c r="AT3507" s="27"/>
    </row>
    <row r="3508" spans="44:46" ht="12.75">
      <c r="AR3508" s="27"/>
      <c r="AS3508" s="27"/>
      <c r="AT3508" s="27"/>
    </row>
    <row r="3509" spans="44:46" ht="12.75">
      <c r="AR3509" s="27"/>
      <c r="AS3509" s="27"/>
      <c r="AT3509" s="27"/>
    </row>
    <row r="3510" spans="44:46" ht="12.75">
      <c r="AR3510" s="27"/>
      <c r="AS3510" s="27"/>
      <c r="AT3510" s="27"/>
    </row>
    <row r="3511" spans="44:46" ht="12.75">
      <c r="AR3511" s="27"/>
      <c r="AS3511" s="27"/>
      <c r="AT3511" s="27"/>
    </row>
    <row r="3512" spans="44:46" ht="12.75">
      <c r="AR3512" s="27"/>
      <c r="AS3512" s="27"/>
      <c r="AT3512" s="27"/>
    </row>
    <row r="3513" spans="44:46" ht="12.75">
      <c r="AR3513" s="27"/>
      <c r="AS3513" s="27"/>
      <c r="AT3513" s="27"/>
    </row>
    <row r="3514" spans="44:46" ht="12.75">
      <c r="AR3514" s="27"/>
      <c r="AS3514" s="27"/>
      <c r="AT3514" s="27"/>
    </row>
    <row r="3515" spans="44:46" ht="12.75">
      <c r="AR3515" s="27"/>
      <c r="AS3515" s="27"/>
      <c r="AT3515" s="27"/>
    </row>
    <row r="3516" spans="44:46" ht="12.75">
      <c r="AR3516" s="27"/>
      <c r="AS3516" s="27"/>
      <c r="AT3516" s="27"/>
    </row>
    <row r="3517" spans="44:46" ht="12.75">
      <c r="AR3517" s="27"/>
      <c r="AS3517" s="27"/>
      <c r="AT3517" s="27"/>
    </row>
    <row r="3518" spans="44:46" ht="12.75">
      <c r="AR3518" s="27"/>
      <c r="AS3518" s="27"/>
      <c r="AT3518" s="27"/>
    </row>
    <row r="3519" spans="44:46" ht="12.75">
      <c r="AR3519" s="27"/>
      <c r="AS3519" s="27"/>
      <c r="AT3519" s="27"/>
    </row>
    <row r="3520" spans="44:46" ht="12.75">
      <c r="AR3520" s="27"/>
      <c r="AS3520" s="27"/>
      <c r="AT3520" s="27"/>
    </row>
    <row r="3521" spans="44:46" ht="12.75">
      <c r="AR3521" s="27"/>
      <c r="AS3521" s="27"/>
      <c r="AT3521" s="27"/>
    </row>
    <row r="3522" spans="44:46" ht="12.75">
      <c r="AR3522" s="27"/>
      <c r="AS3522" s="27"/>
      <c r="AT3522" s="27"/>
    </row>
    <row r="3523" spans="44:46" ht="12.75">
      <c r="AR3523" s="27"/>
      <c r="AS3523" s="27"/>
      <c r="AT3523" s="27"/>
    </row>
    <row r="3524" spans="44:46" ht="12.75">
      <c r="AR3524" s="27"/>
      <c r="AS3524" s="27"/>
      <c r="AT3524" s="27"/>
    </row>
    <row r="3525" spans="44:46" ht="12.75">
      <c r="AR3525" s="27"/>
      <c r="AS3525" s="27"/>
      <c r="AT3525" s="27"/>
    </row>
    <row r="3526" spans="44:46" ht="12.75">
      <c r="AR3526" s="27"/>
      <c r="AS3526" s="27"/>
      <c r="AT3526" s="27"/>
    </row>
    <row r="3527" spans="44:46" ht="12.75">
      <c r="AR3527" s="27"/>
      <c r="AS3527" s="27"/>
      <c r="AT3527" s="27"/>
    </row>
    <row r="3528" spans="44:46" ht="12.75">
      <c r="AR3528" s="27"/>
      <c r="AS3528" s="27"/>
      <c r="AT3528" s="27"/>
    </row>
    <row r="3529" spans="44:46" ht="12.75">
      <c r="AR3529" s="27"/>
      <c r="AS3529" s="27"/>
      <c r="AT3529" s="27"/>
    </row>
    <row r="3530" spans="44:46" ht="12.75">
      <c r="AR3530" s="27"/>
      <c r="AS3530" s="27"/>
      <c r="AT3530" s="27"/>
    </row>
    <row r="3531" spans="44:46" ht="12.75">
      <c r="AR3531" s="27"/>
      <c r="AS3531" s="27"/>
      <c r="AT3531" s="27"/>
    </row>
    <row r="3532" spans="44:46" ht="12.75">
      <c r="AR3532" s="27"/>
      <c r="AS3532" s="27"/>
      <c r="AT3532" s="27"/>
    </row>
    <row r="3533" spans="44:46" ht="12.75">
      <c r="AR3533" s="27"/>
      <c r="AS3533" s="27"/>
      <c r="AT3533" s="27"/>
    </row>
    <row r="3534" spans="44:46" ht="12.75">
      <c r="AR3534" s="27"/>
      <c r="AS3534" s="27"/>
      <c r="AT3534" s="27"/>
    </row>
    <row r="3535" spans="44:46" ht="12.75">
      <c r="AR3535" s="27"/>
      <c r="AS3535" s="27"/>
      <c r="AT3535" s="27"/>
    </row>
    <row r="3536" spans="44:46" ht="12.75">
      <c r="AR3536" s="27"/>
      <c r="AS3536" s="27"/>
      <c r="AT3536" s="27"/>
    </row>
    <row r="3537" spans="44:46" ht="12.75">
      <c r="AR3537" s="27"/>
      <c r="AS3537" s="27"/>
      <c r="AT3537" s="27"/>
    </row>
    <row r="3538" spans="44:46" ht="12.75">
      <c r="AR3538" s="27"/>
      <c r="AS3538" s="27"/>
      <c r="AT3538" s="27"/>
    </row>
    <row r="3539" spans="44:46" ht="12.75">
      <c r="AR3539" s="27"/>
      <c r="AS3539" s="27"/>
      <c r="AT3539" s="27"/>
    </row>
    <row r="3540" spans="44:46" ht="12.75">
      <c r="AR3540" s="27"/>
      <c r="AS3540" s="27"/>
      <c r="AT3540" s="27"/>
    </row>
    <row r="3541" spans="44:46" ht="12.75">
      <c r="AR3541" s="27"/>
      <c r="AS3541" s="27"/>
      <c r="AT3541" s="27"/>
    </row>
    <row r="3542" spans="44:46" ht="12.75">
      <c r="AR3542" s="27"/>
      <c r="AS3542" s="27"/>
      <c r="AT3542" s="27"/>
    </row>
    <row r="3543" spans="44:46" ht="12.75">
      <c r="AR3543" s="27"/>
      <c r="AS3543" s="27"/>
      <c r="AT3543" s="27"/>
    </row>
    <row r="3544" spans="44:46" ht="12.75">
      <c r="AR3544" s="27"/>
      <c r="AS3544" s="27"/>
      <c r="AT3544" s="27"/>
    </row>
    <row r="3545" spans="44:46" ht="12.75">
      <c r="AR3545" s="27"/>
      <c r="AS3545" s="27"/>
      <c r="AT3545" s="27"/>
    </row>
    <row r="3546" spans="44:46" ht="12.75">
      <c r="AR3546" s="27"/>
      <c r="AS3546" s="27"/>
      <c r="AT3546" s="27"/>
    </row>
    <row r="3547" spans="44:46" ht="12.75">
      <c r="AR3547" s="27"/>
      <c r="AS3547" s="27"/>
      <c r="AT3547" s="27"/>
    </row>
    <row r="3548" spans="44:46" ht="12.75">
      <c r="AR3548" s="27"/>
      <c r="AS3548" s="27"/>
      <c r="AT3548" s="27"/>
    </row>
    <row r="3549" spans="44:46" ht="12.75">
      <c r="AR3549" s="27"/>
      <c r="AS3549" s="27"/>
      <c r="AT3549" s="27"/>
    </row>
    <row r="3550" spans="44:46" ht="12.75">
      <c r="AR3550" s="27"/>
      <c r="AS3550" s="27"/>
      <c r="AT3550" s="27"/>
    </row>
    <row r="3551" spans="44:46" ht="12.75">
      <c r="AR3551" s="27"/>
      <c r="AS3551" s="27"/>
      <c r="AT3551" s="27"/>
    </row>
    <row r="3552" spans="44:46" ht="12.75">
      <c r="AR3552" s="27"/>
      <c r="AS3552" s="27"/>
      <c r="AT3552" s="27"/>
    </row>
    <row r="3553" spans="44:46" ht="12.75">
      <c r="AR3553" s="27"/>
      <c r="AS3553" s="27"/>
      <c r="AT3553" s="27"/>
    </row>
    <row r="3554" spans="44:46" ht="12.75">
      <c r="AR3554" s="27"/>
      <c r="AS3554" s="27"/>
      <c r="AT3554" s="27"/>
    </row>
    <row r="3555" spans="44:46" ht="12.75">
      <c r="AR3555" s="27"/>
      <c r="AS3555" s="27"/>
      <c r="AT3555" s="27"/>
    </row>
    <row r="3556" spans="44:46" ht="12.75">
      <c r="AR3556" s="27"/>
      <c r="AS3556" s="27"/>
      <c r="AT3556" s="27"/>
    </row>
    <row r="3557" spans="44:46" ht="12.75">
      <c r="AR3557" s="27"/>
      <c r="AS3557" s="27"/>
      <c r="AT3557" s="27"/>
    </row>
    <row r="3558" spans="44:46" ht="12.75">
      <c r="AR3558" s="27"/>
      <c r="AS3558" s="27"/>
      <c r="AT3558" s="27"/>
    </row>
    <row r="3559" spans="44:46" ht="12.75">
      <c r="AR3559" s="27"/>
      <c r="AS3559" s="27"/>
      <c r="AT3559" s="27"/>
    </row>
    <row r="3560" spans="44:46" ht="12.75">
      <c r="AR3560" s="27"/>
      <c r="AS3560" s="27"/>
      <c r="AT3560" s="27"/>
    </row>
    <row r="3561" spans="44:46" ht="12.75">
      <c r="AR3561" s="27"/>
      <c r="AS3561" s="27"/>
      <c r="AT3561" s="27"/>
    </row>
    <row r="3562" spans="44:46" ht="12.75">
      <c r="AR3562" s="27"/>
      <c r="AS3562" s="27"/>
      <c r="AT3562" s="27"/>
    </row>
    <row r="3563" spans="44:46" ht="12.75">
      <c r="AR3563" s="27"/>
      <c r="AS3563" s="27"/>
      <c r="AT3563" s="27"/>
    </row>
    <row r="3564" spans="44:46" ht="12.75">
      <c r="AR3564" s="27"/>
      <c r="AS3564" s="27"/>
      <c r="AT3564" s="27"/>
    </row>
    <row r="3565" spans="44:46" ht="12.75">
      <c r="AR3565" s="27"/>
      <c r="AS3565" s="27"/>
      <c r="AT3565" s="27"/>
    </row>
    <row r="3566" spans="44:46" ht="12.75">
      <c r="AR3566" s="27"/>
      <c r="AS3566" s="27"/>
      <c r="AT3566" s="27"/>
    </row>
    <row r="3567" spans="44:46" ht="12.75">
      <c r="AR3567" s="27"/>
      <c r="AS3567" s="27"/>
      <c r="AT3567" s="27"/>
    </row>
    <row r="3568" spans="44:46" ht="12.75">
      <c r="AR3568" s="27"/>
      <c r="AS3568" s="27"/>
      <c r="AT3568" s="27"/>
    </row>
    <row r="3569" spans="44:46" ht="12.75">
      <c r="AR3569" s="27"/>
      <c r="AS3569" s="27"/>
      <c r="AT3569" s="27"/>
    </row>
    <row r="3570" spans="44:46" ht="12.75">
      <c r="AR3570" s="27"/>
      <c r="AS3570" s="27"/>
      <c r="AT3570" s="27"/>
    </row>
    <row r="3571" spans="44:46" ht="12.75">
      <c r="AR3571" s="27"/>
      <c r="AS3571" s="27"/>
      <c r="AT3571" s="27"/>
    </row>
    <row r="3572" spans="44:46" ht="12.75">
      <c r="AR3572" s="27"/>
      <c r="AS3572" s="27"/>
      <c r="AT3572" s="27"/>
    </row>
    <row r="3573" spans="44:46" ht="12.75">
      <c r="AR3573" s="27"/>
      <c r="AS3573" s="27"/>
      <c r="AT3573" s="27"/>
    </row>
    <row r="3574" spans="44:46" ht="12.75">
      <c r="AR3574" s="27"/>
      <c r="AS3574" s="27"/>
      <c r="AT3574" s="27"/>
    </row>
    <row r="3575" spans="44:46" ht="12.75">
      <c r="AR3575" s="27"/>
      <c r="AS3575" s="27"/>
      <c r="AT3575" s="27"/>
    </row>
    <row r="3576" spans="44:46" ht="12.75">
      <c r="AR3576" s="27"/>
      <c r="AS3576" s="27"/>
      <c r="AT3576" s="27"/>
    </row>
    <row r="3577" spans="44:46" ht="12.75">
      <c r="AR3577" s="27"/>
      <c r="AS3577" s="27"/>
      <c r="AT3577" s="27"/>
    </row>
    <row r="3578" spans="44:46" ht="12.75">
      <c r="AR3578" s="27"/>
      <c r="AS3578" s="27"/>
      <c r="AT3578" s="27"/>
    </row>
    <row r="3579" spans="44:46" ht="12.75">
      <c r="AR3579" s="27"/>
      <c r="AS3579" s="27"/>
      <c r="AT3579" s="27"/>
    </row>
    <row r="3580" spans="44:46" ht="12.75">
      <c r="AR3580" s="27"/>
      <c r="AS3580" s="27"/>
      <c r="AT3580" s="27"/>
    </row>
    <row r="3581" spans="44:46" ht="12.75">
      <c r="AR3581" s="27"/>
      <c r="AS3581" s="27"/>
      <c r="AT3581" s="27"/>
    </row>
    <row r="3582" spans="44:46" ht="12.75">
      <c r="AR3582" s="27"/>
      <c r="AS3582" s="27"/>
      <c r="AT3582" s="27"/>
    </row>
    <row r="3583" spans="44:46" ht="12.75">
      <c r="AR3583" s="27"/>
      <c r="AS3583" s="27"/>
      <c r="AT3583" s="27"/>
    </row>
    <row r="3584" spans="44:46" ht="12.75">
      <c r="AR3584" s="27"/>
      <c r="AS3584" s="27"/>
      <c r="AT3584" s="27"/>
    </row>
    <row r="3585" spans="44:46" ht="12.75">
      <c r="AR3585" s="27"/>
      <c r="AS3585" s="27"/>
      <c r="AT3585" s="27"/>
    </row>
    <row r="3586" spans="44:46" ht="12.75">
      <c r="AR3586" s="27"/>
      <c r="AS3586" s="27"/>
      <c r="AT3586" s="27"/>
    </row>
    <row r="3587" spans="44:46" ht="12.75">
      <c r="AR3587" s="27"/>
      <c r="AS3587" s="27"/>
      <c r="AT3587" s="27"/>
    </row>
    <row r="3588" spans="44:46" ht="12.75">
      <c r="AR3588" s="27"/>
      <c r="AS3588" s="27"/>
      <c r="AT3588" s="27"/>
    </row>
    <row r="3589" spans="44:46" ht="12.75">
      <c r="AR3589" s="27"/>
      <c r="AS3589" s="27"/>
      <c r="AT3589" s="27"/>
    </row>
    <row r="3590" spans="44:46" ht="12.75">
      <c r="AR3590" s="27"/>
      <c r="AS3590" s="27"/>
      <c r="AT3590" s="27"/>
    </row>
    <row r="3591" spans="44:46" ht="12.75">
      <c r="AR3591" s="27"/>
      <c r="AS3591" s="27"/>
      <c r="AT3591" s="27"/>
    </row>
    <row r="3592" spans="44:46" ht="12.75">
      <c r="AR3592" s="27"/>
      <c r="AS3592" s="27"/>
      <c r="AT3592" s="27"/>
    </row>
    <row r="3593" spans="44:46" ht="12.75">
      <c r="AR3593" s="27"/>
      <c r="AS3593" s="27"/>
      <c r="AT3593" s="27"/>
    </row>
    <row r="3594" spans="44:46" ht="12.75">
      <c r="AR3594" s="27"/>
      <c r="AS3594" s="27"/>
      <c r="AT3594" s="27"/>
    </row>
    <row r="3595" spans="44:46" ht="12.75">
      <c r="AR3595" s="27"/>
      <c r="AS3595" s="27"/>
      <c r="AT3595" s="27"/>
    </row>
    <row r="3596" spans="44:46" ht="12.75">
      <c r="AR3596" s="27"/>
      <c r="AS3596" s="27"/>
      <c r="AT3596" s="27"/>
    </row>
    <row r="3597" spans="44:46" ht="12.75">
      <c r="AR3597" s="27"/>
      <c r="AS3597" s="27"/>
      <c r="AT3597" s="27"/>
    </row>
    <row r="3598" spans="44:46" ht="12.75">
      <c r="AR3598" s="27"/>
      <c r="AS3598" s="27"/>
      <c r="AT3598" s="27"/>
    </row>
    <row r="3599" spans="44:46" ht="12.75">
      <c r="AR3599" s="27"/>
      <c r="AS3599" s="27"/>
      <c r="AT3599" s="27"/>
    </row>
    <row r="3600" spans="44:46" ht="12.75">
      <c r="AR3600" s="27"/>
      <c r="AS3600" s="27"/>
      <c r="AT3600" s="27"/>
    </row>
    <row r="3601" spans="44:46" ht="12.75">
      <c r="AR3601" s="27"/>
      <c r="AS3601" s="27"/>
      <c r="AT3601" s="27"/>
    </row>
    <row r="3602" spans="44:46" ht="12.75">
      <c r="AR3602" s="27"/>
      <c r="AS3602" s="27"/>
      <c r="AT3602" s="27"/>
    </row>
    <row r="3603" spans="44:46" ht="12.75">
      <c r="AR3603" s="27"/>
      <c r="AS3603" s="27"/>
      <c r="AT3603" s="27"/>
    </row>
    <row r="3604" spans="44:46" ht="12.75">
      <c r="AR3604" s="27"/>
      <c r="AS3604" s="27"/>
      <c r="AT3604" s="27"/>
    </row>
    <row r="3605" spans="44:46" ht="12.75">
      <c r="AR3605" s="27"/>
      <c r="AS3605" s="27"/>
      <c r="AT3605" s="27"/>
    </row>
    <row r="3606" spans="44:46" ht="12.75">
      <c r="AR3606" s="27"/>
      <c r="AS3606" s="27"/>
      <c r="AT3606" s="27"/>
    </row>
    <row r="3607" spans="44:46" ht="12.75">
      <c r="AR3607" s="27"/>
      <c r="AS3607" s="27"/>
      <c r="AT3607" s="27"/>
    </row>
    <row r="3608" spans="44:46" ht="12.75">
      <c r="AR3608" s="27"/>
      <c r="AS3608" s="27"/>
      <c r="AT3608" s="27"/>
    </row>
    <row r="3609" spans="44:46" ht="12.75">
      <c r="AR3609" s="27"/>
      <c r="AS3609" s="27"/>
      <c r="AT3609" s="27"/>
    </row>
    <row r="3610" spans="44:46" ht="12.75">
      <c r="AR3610" s="27"/>
      <c r="AS3610" s="27"/>
      <c r="AT3610" s="27"/>
    </row>
    <row r="3611" spans="44:46" ht="12.75">
      <c r="AR3611" s="27"/>
      <c r="AS3611" s="27"/>
      <c r="AT3611" s="27"/>
    </row>
    <row r="3612" spans="44:46" ht="12.75">
      <c r="AR3612" s="27"/>
      <c r="AS3612" s="27"/>
      <c r="AT3612" s="27"/>
    </row>
    <row r="3613" spans="44:46" ht="12.75">
      <c r="AR3613" s="27"/>
      <c r="AS3613" s="27"/>
      <c r="AT3613" s="27"/>
    </row>
    <row r="3614" spans="44:46" ht="12.75">
      <c r="AR3614" s="27"/>
      <c r="AS3614" s="27"/>
      <c r="AT3614" s="27"/>
    </row>
    <row r="3615" spans="44:46" ht="12.75">
      <c r="AR3615" s="27"/>
      <c r="AS3615" s="27"/>
      <c r="AT3615" s="27"/>
    </row>
    <row r="3616" spans="44:46" ht="12.75">
      <c r="AR3616" s="27"/>
      <c r="AS3616" s="27"/>
      <c r="AT3616" s="27"/>
    </row>
    <row r="3617" spans="44:46" ht="12.75">
      <c r="AR3617" s="27"/>
      <c r="AS3617" s="27"/>
      <c r="AT3617" s="27"/>
    </row>
    <row r="3618" spans="44:46" ht="12.75">
      <c r="AR3618" s="27"/>
      <c r="AS3618" s="27"/>
      <c r="AT3618" s="27"/>
    </row>
    <row r="3619" spans="44:46" ht="12.75">
      <c r="AR3619" s="27"/>
      <c r="AS3619" s="27"/>
      <c r="AT3619" s="27"/>
    </row>
    <row r="3620" spans="44:46" ht="12.75">
      <c r="AR3620" s="27"/>
      <c r="AS3620" s="27"/>
      <c r="AT3620" s="27"/>
    </row>
    <row r="3621" spans="44:46" ht="12.75">
      <c r="AR3621" s="27"/>
      <c r="AS3621" s="27"/>
      <c r="AT3621" s="27"/>
    </row>
    <row r="3622" spans="44:46" ht="12.75">
      <c r="AR3622" s="27"/>
      <c r="AS3622" s="27"/>
      <c r="AT3622" s="27"/>
    </row>
    <row r="3623" spans="44:46" ht="12.75">
      <c r="AR3623" s="27"/>
      <c r="AS3623" s="27"/>
      <c r="AT3623" s="27"/>
    </row>
    <row r="3624" spans="44:46" ht="12.75">
      <c r="AR3624" s="27"/>
      <c r="AS3624" s="27"/>
      <c r="AT3624" s="27"/>
    </row>
    <row r="3625" spans="44:46" ht="12.75">
      <c r="AR3625" s="27"/>
      <c r="AS3625" s="27"/>
      <c r="AT3625" s="27"/>
    </row>
    <row r="3626" spans="44:46" ht="12.75">
      <c r="AR3626" s="27"/>
      <c r="AS3626" s="27"/>
      <c r="AT3626" s="27"/>
    </row>
    <row r="3627" spans="44:46" ht="12.75">
      <c r="AR3627" s="27"/>
      <c r="AS3627" s="27"/>
      <c r="AT3627" s="27"/>
    </row>
    <row r="3628" spans="44:46" ht="12.75">
      <c r="AR3628" s="27"/>
      <c r="AS3628" s="27"/>
      <c r="AT3628" s="27"/>
    </row>
    <row r="3629" spans="44:46" ht="12.75">
      <c r="AR3629" s="27"/>
      <c r="AS3629" s="27"/>
      <c r="AT3629" s="27"/>
    </row>
    <row r="3630" spans="44:46" ht="12.75">
      <c r="AR3630" s="27"/>
      <c r="AS3630" s="27"/>
      <c r="AT3630" s="27"/>
    </row>
    <row r="3631" spans="44:46" ht="12.75">
      <c r="AR3631" s="27"/>
      <c r="AS3631" s="27"/>
      <c r="AT3631" s="27"/>
    </row>
    <row r="3632" spans="44:46" ht="12.75">
      <c r="AR3632" s="27"/>
      <c r="AS3632" s="27"/>
      <c r="AT3632" s="27"/>
    </row>
    <row r="3633" spans="44:46" ht="12.75">
      <c r="AR3633" s="27"/>
      <c r="AS3633" s="27"/>
      <c r="AT3633" s="27"/>
    </row>
    <row r="3634" spans="44:46" ht="12.75">
      <c r="AR3634" s="27"/>
      <c r="AS3634" s="27"/>
      <c r="AT3634" s="27"/>
    </row>
    <row r="3635" spans="44:46" ht="12.75">
      <c r="AR3635" s="27"/>
      <c r="AS3635" s="27"/>
      <c r="AT3635" s="27"/>
    </row>
    <row r="3636" spans="44:46" ht="12.75">
      <c r="AR3636" s="27"/>
      <c r="AS3636" s="27"/>
      <c r="AT3636" s="27"/>
    </row>
    <row r="3637" spans="44:46" ht="12.75">
      <c r="AR3637" s="27"/>
      <c r="AS3637" s="27"/>
      <c r="AT3637" s="27"/>
    </row>
    <row r="3638" spans="44:46" ht="12.75">
      <c r="AR3638" s="27"/>
      <c r="AS3638" s="27"/>
      <c r="AT3638" s="27"/>
    </row>
    <row r="3639" spans="44:46" ht="12.75">
      <c r="AR3639" s="27"/>
      <c r="AS3639" s="27"/>
      <c r="AT3639" s="27"/>
    </row>
    <row r="3640" spans="44:46" ht="12.75">
      <c r="AR3640" s="27"/>
      <c r="AS3640" s="27"/>
      <c r="AT3640" s="27"/>
    </row>
    <row r="3641" spans="44:46" ht="12.75">
      <c r="AR3641" s="27"/>
      <c r="AS3641" s="27"/>
      <c r="AT3641" s="27"/>
    </row>
    <row r="3642" spans="44:46" ht="12.75">
      <c r="AR3642" s="27"/>
      <c r="AS3642" s="27"/>
      <c r="AT3642" s="27"/>
    </row>
    <row r="3643" spans="44:46" ht="12.75">
      <c r="AR3643" s="27"/>
      <c r="AS3643" s="27"/>
      <c r="AT3643" s="27"/>
    </row>
    <row r="3644" spans="44:46" ht="12.75">
      <c r="AR3644" s="27"/>
      <c r="AS3644" s="27"/>
      <c r="AT3644" s="27"/>
    </row>
    <row r="3645" spans="44:46" ht="12.75">
      <c r="AR3645" s="27"/>
      <c r="AS3645" s="27"/>
      <c r="AT3645" s="27"/>
    </row>
    <row r="3646" spans="44:46" ht="12.75">
      <c r="AR3646" s="27"/>
      <c r="AS3646" s="27"/>
      <c r="AT3646" s="27"/>
    </row>
    <row r="3647" spans="44:46" ht="12.75">
      <c r="AR3647" s="27"/>
      <c r="AS3647" s="27"/>
      <c r="AT3647" s="27"/>
    </row>
    <row r="3648" spans="44:46" ht="12.75">
      <c r="AR3648" s="27"/>
      <c r="AS3648" s="27"/>
      <c r="AT3648" s="27"/>
    </row>
    <row r="3649" spans="44:46" ht="12.75">
      <c r="AR3649" s="27"/>
      <c r="AS3649" s="27"/>
      <c r="AT3649" s="27"/>
    </row>
    <row r="3650" spans="44:46" ht="12.75">
      <c r="AR3650" s="27"/>
      <c r="AS3650" s="27"/>
      <c r="AT3650" s="27"/>
    </row>
    <row r="3651" spans="44:46" ht="12.75">
      <c r="AR3651" s="27"/>
      <c r="AS3651" s="27"/>
      <c r="AT3651" s="27"/>
    </row>
    <row r="3652" spans="44:46" ht="12.75">
      <c r="AR3652" s="27"/>
      <c r="AS3652" s="27"/>
      <c r="AT3652" s="27"/>
    </row>
    <row r="3653" spans="44:46" ht="12.75">
      <c r="AR3653" s="27"/>
      <c r="AS3653" s="27"/>
      <c r="AT3653" s="27"/>
    </row>
    <row r="3654" spans="44:46" ht="12.75">
      <c r="AR3654" s="27"/>
      <c r="AS3654" s="27"/>
      <c r="AT3654" s="27"/>
    </row>
    <row r="3655" spans="44:46" ht="12.75">
      <c r="AR3655" s="27"/>
      <c r="AS3655" s="27"/>
      <c r="AT3655" s="27"/>
    </row>
    <row r="3656" spans="44:46" ht="12.75">
      <c r="AR3656" s="27"/>
      <c r="AS3656" s="27"/>
      <c r="AT3656" s="27"/>
    </row>
    <row r="3657" spans="44:46" ht="12.75">
      <c r="AR3657" s="27"/>
      <c r="AS3657" s="27"/>
      <c r="AT3657" s="27"/>
    </row>
    <row r="3658" spans="44:46" ht="12.75">
      <c r="AR3658" s="27"/>
      <c r="AS3658" s="27"/>
      <c r="AT3658" s="27"/>
    </row>
  </sheetData>
  <sheetProtection/>
  <mergeCells count="50">
    <mergeCell ref="CE2:CG2"/>
    <mergeCell ref="BV1:BX1"/>
    <mergeCell ref="BY1:CA1"/>
    <mergeCell ref="CB1:CD1"/>
    <mergeCell ref="CE1:CG1"/>
    <mergeCell ref="CH2:CJ2"/>
    <mergeCell ref="BP2:BR2"/>
    <mergeCell ref="BS2:BU2"/>
    <mergeCell ref="BV2:BX2"/>
    <mergeCell ref="BY2:CA2"/>
    <mergeCell ref="CB2:CD2"/>
    <mergeCell ref="T1:V2"/>
    <mergeCell ref="W1:Y2"/>
    <mergeCell ref="AU1:AW2"/>
    <mergeCell ref="Z1:AB2"/>
    <mergeCell ref="AF1:AH1"/>
    <mergeCell ref="A1:A3"/>
    <mergeCell ref="B1:D1"/>
    <mergeCell ref="B2:D2"/>
    <mergeCell ref="E1:G2"/>
    <mergeCell ref="H1:J2"/>
    <mergeCell ref="Q1:S2"/>
    <mergeCell ref="K1:M2"/>
    <mergeCell ref="N1:P2"/>
    <mergeCell ref="AF2:AH2"/>
    <mergeCell ref="AO1:AQ2"/>
    <mergeCell ref="AI1:AK2"/>
    <mergeCell ref="AL1:AN2"/>
    <mergeCell ref="AC1:AE1"/>
    <mergeCell ref="AC2:AE2"/>
    <mergeCell ref="CK2:CM2"/>
    <mergeCell ref="AX1:AZ1"/>
    <mergeCell ref="AX2:AZ2"/>
    <mergeCell ref="BJ1:BL1"/>
    <mergeCell ref="BM1:BO1"/>
    <mergeCell ref="BM2:BO2"/>
    <mergeCell ref="BJ2:BL2"/>
    <mergeCell ref="CH1:CJ1"/>
    <mergeCell ref="BP1:BR1"/>
    <mergeCell ref="BS1:BU1"/>
    <mergeCell ref="AR1:AT2"/>
    <mergeCell ref="CQ1:CS1"/>
    <mergeCell ref="CQ2:CS2"/>
    <mergeCell ref="BA1:BC1"/>
    <mergeCell ref="BA2:BC2"/>
    <mergeCell ref="BD1:BF1"/>
    <mergeCell ref="BD2:BF2"/>
    <mergeCell ref="BG1:BI1"/>
    <mergeCell ref="BG2:BI2"/>
    <mergeCell ref="CK1:C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Zaxar</dc:creator>
  <cp:keywords/>
  <dc:description/>
  <cp:lastModifiedBy>Elena</cp:lastModifiedBy>
  <cp:lastPrinted>2019-04-05T06:12:45Z</cp:lastPrinted>
  <dcterms:created xsi:type="dcterms:W3CDTF">2003-01-16T12:55:40Z</dcterms:created>
  <dcterms:modified xsi:type="dcterms:W3CDTF">2019-04-05T06:21:13Z</dcterms:modified>
  <cp:category/>
  <cp:version/>
  <cp:contentType/>
  <cp:contentStatus/>
</cp:coreProperties>
</file>