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  <sheet name="Звіт про сумісніс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<sst xmlns="http://schemas.openxmlformats.org/spreadsheetml/2006/main" count="13638" uniqueCount="467">
  <si>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</si>
  <si>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</si>
  <si>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</si>
  <si>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</si>
  <si>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</si>
  <si>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</si>
  <si>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</si>
  <si>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</si>
  <si>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</si>
  <si>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</si>
  <si>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</si>
  <si>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</si>
  <si>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</si>
  <si>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</si>
  <si>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</si>
  <si>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</si>
  <si>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</si>
  <si>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</si>
  <si>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</si>
  <si>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</si>
  <si>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</si>
  <si>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</si>
  <si>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</si>
  <si>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</si>
  <si>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</si>
  <si>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</si>
  <si>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</si>
  <si>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</si>
  <si>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</si>
  <si>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</si>
  <si>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</si>
  <si>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</si>
  <si>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</si>
  <si>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</si>
  <si>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</si>
  <si>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</si>
  <si>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</si>
  <si>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</si>
  <si>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</si>
  <si>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</si>
  <si>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</si>
  <si>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</si>
  <si>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</si>
  <si>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</si>
  <si>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</si>
  <si>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</si>
  <si>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</si>
  <si>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</si>
  <si>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</si>
  <si>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</si>
  <si>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</si>
  <si>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</si>
  <si>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</si>
  <si>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</si>
  <si>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</si>
  <si>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</si>
  <si>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</si>
  <si>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</si>
  <si>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</si>
  <si>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</si>
  <si>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</si>
  <si>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</si>
  <si>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</si>
  <si>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</si>
  <si>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</si>
  <si>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</si>
  <si>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</si>
  <si>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</si>
  <si>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</si>
  <si>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</si>
  <si>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</si>
  <si>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</si>
  <si>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</si>
  <si>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</si>
  <si>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</si>
  <si>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</si>
  <si>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</si>
  <si>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</si>
  <si>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</si>
  <si>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</si>
  <si>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</si>
  <si>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</si>
  <si>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</si>
  <si>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</si>
  <si>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</si>
  <si>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</si>
  <si>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</si>
  <si>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</si>
  <si>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</si>
  <si>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</si>
  <si>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</si>
  <si>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</si>
  <si>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</si>
  <si>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</si>
  <si>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</si>
  <si>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</si>
  <si>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</si>
  <si>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</si>
  <si>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</si>
  <si>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</si>
  <si>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</si>
  <si>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</si>
  <si>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</si>
  <si>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</si>
  <si>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</si>
  <si>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</si>
  <si>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</si>
  <si>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</si>
  <si>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</si>
  <si>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</si>
  <si>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</si>
  <si>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</si>
  <si>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</si>
  <si>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</si>
  <si>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</si>
  <si>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</si>
  <si>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</si>
  <si>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</si>
  <si>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</si>
  <si>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</si>
  <si>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</si>
  <si>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</si>
  <si>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</si>
  <si>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</si>
  <si>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</si>
  <si>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</si>
  <si>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</si>
  <si>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</si>
  <si>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</si>
  <si>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</si>
  <si>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</si>
  <si>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</si>
  <si>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</si>
  <si>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</si>
  <si>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</si>
  <si>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</si>
  <si>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</si>
  <si>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</si>
  <si>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</si>
  <si>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</si>
  <si>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</si>
  <si>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</si>
  <si>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</si>
  <si>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</si>
  <si>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</si>
  <si>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</si>
  <si>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</si>
  <si>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</si>
  <si>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</si>
  <si>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</si>
  <si>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</si>
  <si>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</si>
  <si>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</si>
  <si>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</si>
  <si>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</si>
  <si>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</si>
  <si>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</si>
  <si>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</si>
  <si>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</si>
  <si>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</si>
  <si>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</si>
  <si>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</si>
  <si>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</si>
  <si>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</si>
  <si>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</si>
  <si>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</si>
  <si>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</si>
  <si>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</si>
  <si>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</si>
  <si>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</si>
  <si>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</si>
  <si>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</si>
  <si>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</si>
  <si>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</si>
  <si>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</si>
  <si>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</si>
  <si>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</si>
  <si>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</si>
  <si>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</si>
  <si>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</si>
  <si>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</si>
  <si>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</si>
  <si>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</si>
  <si>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</si>
  <si>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</si>
  <si>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</si>
  <si>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</si>
  <si>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</si>
  <si>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</si>
  <si>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</si>
  <si>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</si>
  <si>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</si>
  <si>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</si>
  <si>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</si>
  <si>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</si>
  <si>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</si>
  <si>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</si>
  <si>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</si>
  <si>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</si>
  <si>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</si>
  <si>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</si>
  <si>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</si>
  <si>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</si>
  <si>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</si>
  <si>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</si>
  <si>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</si>
  <si>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</si>
  <si>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</si>
  <si>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</si>
  <si>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</si>
  <si>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</si>
  <si>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</si>
  <si>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</si>
  <si>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</si>
  <si>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</si>
  <si>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</si>
  <si>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</si>
  <si>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</si>
  <si>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</si>
  <si>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</si>
  <si>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</si>
  <si>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</si>
  <si>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</si>
  <si>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</si>
  <si>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</si>
  <si>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</si>
  <si>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</si>
  <si>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</si>
  <si>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</si>
  <si>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</si>
  <si>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</si>
  <si>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</si>
  <si>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</si>
  <si>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</si>
  <si>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</si>
  <si>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</si>
  <si>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</si>
  <si>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</si>
  <si>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</si>
  <si>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</si>
  <si>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</si>
  <si>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</si>
  <si>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</si>
  <si>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</si>
  <si>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</si>
  <si>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</si>
  <si>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</si>
  <si>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</si>
  <si>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</si>
  <si>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</si>
  <si>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</si>
  <si>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</si>
  <si>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</si>
  <si>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</si>
  <si>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</si>
  <si>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</si>
  <si>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</si>
  <si>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</si>
  <si>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</si>
  <si>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</si>
  <si>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</si>
  <si>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</si>
  <si>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</si>
  <si>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</si>
  <si>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</si>
  <si>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</si>
  <si>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</si>
  <si>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</si>
  <si>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</si>
  <si>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</si>
  <si>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</si>
  <si>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</si>
  <si>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</si>
  <si>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</si>
  <si>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</si>
  <si>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</si>
  <si>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</si>
  <si>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</si>
  <si>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</si>
  <si>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</si>
  <si>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</si>
  <si>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</si>
  <si>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</si>
  <si>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</si>
  <si>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</si>
  <si>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</si>
  <si>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</si>
  <si>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</si>
  <si>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</si>
  <si>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</si>
  <si>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</si>
  <si>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</si>
  <si>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</si>
  <si>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</si>
  <si>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</si>
  <si>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</si>
  <si>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</si>
  <si>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</si>
  <si>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</si>
  <si>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</si>
  <si>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</si>
  <si>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</si>
  <si>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</si>
  <si>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</si>
  <si>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</si>
  <si>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</si>
  <si>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</si>
  <si>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</si>
  <si>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</si>
  <si>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</si>
  <si>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</si>
  <si>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</si>
  <si>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</si>
  <si>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</si>
  <si>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</si>
  <si>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</si>
  <si>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</si>
  <si>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</si>
  <si>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</si>
  <si>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</si>
  <si>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</si>
  <si>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</si>
  <si>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</si>
  <si>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</si>
  <si>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</si>
  <si>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</si>
  <si>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</si>
  <si>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</si>
  <si>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</si>
  <si>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</si>
  <si>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</si>
  <si>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</si>
  <si>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</si>
  <si>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</si>
  <si>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</si>
  <si>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</si>
  <si>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</si>
  <si>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</si>
  <si>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</si>
  <si>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</si>
  <si>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</si>
  <si>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</si>
  <si>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</si>
  <si>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</si>
  <si>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</si>
  <si>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</si>
  <si>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</si>
  <si>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</si>
  <si>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</si>
  <si>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</si>
  <si>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</si>
  <si>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</si>
  <si>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</si>
  <si>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</si>
  <si>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</si>
  <si>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</si>
  <si>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</si>
  <si>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</si>
  <si>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</si>
  <si>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</si>
  <si>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</si>
  <si>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</si>
  <si>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</si>
  <si>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</si>
  <si>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</si>
  <si>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</si>
  <si>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</si>
  <si>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</si>
  <si>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</si>
  <si>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</si>
  <si>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</si>
  <si>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</si>
  <si>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</si>
  <si>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</si>
  <si>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</si>
  <si>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</si>
  <si>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</si>
  <si>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</si>
  <si>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</si>
  <si>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</si>
  <si>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</si>
  <si>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</si>
  <si>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</si>
  <si>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</si>
  <si>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</si>
  <si>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</si>
  <si>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</si>
  <si>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</si>
  <si>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</si>
  <si>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</si>
  <si>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</si>
  <si>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</si>
  <si>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</si>
  <si>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</si>
  <si>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</si>
  <si>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</si>
  <si>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</si>
  <si>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</si>
  <si>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</si>
  <si>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</si>
  <si>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</si>
  <si>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</si>
  <si>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</si>
  <si>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</si>
  <si>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</si>
  <si>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</si>
  <si>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</si>
  <si>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</si>
  <si>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</si>
  <si>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</si>
  <si>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</si>
  <si>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</si>
  <si>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</si>
  <si>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</si>
  <si>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</si>
  <si>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Профліцей побут. обслуговування</t>
  </si>
  <si>
    <t>Профліцей сфери послуг</t>
  </si>
  <si>
    <t>РАЗОМ</t>
  </si>
  <si>
    <t>2276</t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</si>
  <si>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</si>
  <si>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</si>
  <si>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</si>
  <si>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</si>
  <si>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</si>
  <si>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</si>
  <si>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</si>
  <si>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</si>
  <si>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</si>
  <si>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</si>
  <si>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</si>
  <si>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05403287</t>
  </si>
  <si>
    <t>Отримано                залишок</t>
  </si>
  <si>
    <t>"10 "_квітня_ 2018__р.</t>
  </si>
  <si>
    <t>за І квартал 2018 року</t>
  </si>
  <si>
    <r>
      <t>Установа:</t>
    </r>
    <r>
      <rPr>
        <b/>
        <sz val="11"/>
        <rFont val="Arial Narrow"/>
        <family val="2"/>
      </rPr>
      <t xml:space="preserve"> Управління освіти Міської ради міста Кропивницького</t>
    </r>
  </si>
  <si>
    <r>
      <t xml:space="preserve">Територія  </t>
    </r>
    <r>
      <rPr>
        <b/>
        <sz val="11"/>
        <rFont val="Arial Narrow"/>
        <family val="2"/>
      </rPr>
      <t xml:space="preserve"> м. 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</si>
  <si>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06     Орган з питань освіти і науки</t>
    </r>
  </si>
  <si>
    <r>
      <t>Періодичність :  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>річна</t>
    </r>
  </si>
  <si>
    <t xml:space="preserve"> 0611010  Надання дошкільної освіти</t>
  </si>
  <si>
    <t>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</si>
  <si>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</si>
  <si>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0611040 "Надання загальної середньої освіти загальноосвiтнiми школами-iнтернатами, загальноосвітніми санаторними школами-інтернатами"</t>
  </si>
  <si>
    <t>0611090 "Надання позашкільної освіти позашкільними закладами освіти, заходи із позашкільної роботи з дітьми"</t>
  </si>
  <si>
    <t>0611120  "Підготовка кадрів вищими навчальними закладами І і ІІ рівнів акредитації (коледжами, технікумами, училищами)"</t>
  </si>
  <si>
    <t>0611110 Підготовка кадрів  професійно-технічними закладами  та іншими закладами освіти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</si>
  <si>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 xml:space="preserve">) </t>
    </r>
  </si>
  <si>
    <t>Звіт про сумісність для Формы 4 1- І півріччя 2008.xls</t>
  </si>
  <si>
    <t>Запустити на 09.01.2019 10:33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</si>
  <si>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</si>
  <si>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</si>
  <si>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</si>
  <si>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</si>
  <si>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клітинки або стилі в цій робочій книзі містять форматування, яке не підтримується вибраним форматом файлу. Ці формати буде перетворено на найбільш схожий доступний формат.</t>
  </si>
  <si>
    <t>Excel 97-2003</t>
  </si>
  <si>
    <t>ВПУім. Федоровського</t>
  </si>
  <si>
    <t>ЦПБЛ</t>
  </si>
  <si>
    <t xml:space="preserve">Кропивницьке ВПУ </t>
  </si>
  <si>
    <t>0611010</t>
  </si>
  <si>
    <t>0611020</t>
  </si>
  <si>
    <t>0611040</t>
  </si>
  <si>
    <t>0611070</t>
  </si>
  <si>
    <t>0611090</t>
  </si>
  <si>
    <t>060000</t>
  </si>
  <si>
    <t>Ліцей-Сокіл</t>
  </si>
  <si>
    <t>за  2019  рік</t>
  </si>
  <si>
    <r>
      <t>Періодичність :</t>
    </r>
    <r>
      <rPr>
        <u val="single"/>
        <sz val="8"/>
        <rFont val="Arial Narrow"/>
        <family val="2"/>
      </rPr>
      <t xml:space="preserve"> річна</t>
    </r>
  </si>
  <si>
    <t>"14"_січня_ 2020__р.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</si>
</sst>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7" borderId="6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1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60" xfId="0" applyFont="1" applyBorder="1" applyAlignment="1" applyProtection="1">
      <alignment vertical="center" wrapText="1"/>
      <protection locked="0"/>
    </xf>
    <xf numFmtId="49" fontId="0" fillId="0" borderId="4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3" xfId="0" applyNumberFormat="1" applyBorder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70" xfId="0" applyNumberFormat="1" applyFont="1" applyFill="1" applyBorder="1" applyAlignment="1" applyProtection="1">
      <alignment horizontal="center"/>
      <protection locked="0"/>
    </xf>
    <xf numFmtId="0" fontId="0" fillId="32" borderId="71" xfId="0" applyNumberFormat="1" applyFont="1" applyFill="1" applyBorder="1" applyAlignment="1" applyProtection="1">
      <alignment horizontal="center"/>
      <protection locked="0"/>
    </xf>
    <xf numFmtId="0" fontId="0" fillId="32" borderId="70" xfId="0" applyNumberFormat="1" applyFill="1" applyBorder="1" applyAlignment="1" applyProtection="1">
      <alignment horizontal="center" vertical="center"/>
      <protection locked="0"/>
    </xf>
    <xf numFmtId="0" fontId="0" fillId="32" borderId="71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70" xfId="0" applyNumberFormat="1" applyFill="1" applyBorder="1" applyAlignment="1">
      <alignment horizontal="center"/>
    </xf>
    <xf numFmtId="0" fontId="0" fillId="5" borderId="71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71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70" xfId="0" applyNumberFormat="1" applyFill="1" applyBorder="1" applyAlignment="1">
      <alignment horizontal="center"/>
    </xf>
    <xf numFmtId="0" fontId="0" fillId="34" borderId="71" xfId="0" applyNumberFormat="1" applyFill="1" applyBorder="1" applyAlignment="1">
      <alignment horizontal="center"/>
    </xf>
    <xf numFmtId="0" fontId="0" fillId="32" borderId="70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3" fillId="0" borderId="6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3" fillId="0" borderId="6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49" fontId="0" fillId="0" borderId="65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44" fillId="0" borderId="39" xfId="0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49" fontId="0" fillId="34" borderId="76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72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49" fontId="0" fillId="34" borderId="76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72" xfId="0" applyNumberFormat="1" applyFill="1" applyBorder="1" applyAlignment="1" applyProtection="1">
      <alignment horizontal="center"/>
      <protection locked="0"/>
    </xf>
    <xf numFmtId="49" fontId="0" fillId="32" borderId="76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72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 vertical="center"/>
      <protection locked="0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71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78" xfId="0" applyFill="1" applyBorder="1" applyAlignment="1" applyProtection="1">
      <alignment horizontal="center" vertical="center"/>
      <protection locked="0"/>
    </xf>
    <xf numFmtId="0" fontId="0" fillId="32" borderId="79" xfId="0" applyFill="1" applyBorder="1" applyAlignment="1" applyProtection="1">
      <alignment horizontal="center" vertical="center"/>
      <protection locked="0"/>
    </xf>
    <xf numFmtId="0" fontId="0" fillId="32" borderId="8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72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32" fillId="35" borderId="76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72" xfId="0" applyNumberFormat="1" applyFont="1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0" fillId="32" borderId="80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71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69</v>
      </c>
      <c r="G7" s="415" t="s">
        <v>6</v>
      </c>
      <c r="H7" s="419" t="s">
        <v>7</v>
      </c>
      <c r="I7" s="419"/>
      <c r="J7" s="417" t="s">
        <v>9</v>
      </c>
      <c r="L7" s="413" t="s">
        <v>0</v>
      </c>
      <c r="M7" s="415" t="s">
        <v>2</v>
      </c>
      <c r="N7" s="415" t="s">
        <v>3</v>
      </c>
      <c r="O7" s="415" t="s">
        <v>4</v>
      </c>
      <c r="P7" s="415" t="s">
        <v>5</v>
      </c>
      <c r="Q7" s="415" t="s">
        <v>69</v>
      </c>
      <c r="R7" s="415" t="s">
        <v>6</v>
      </c>
      <c r="S7" s="419" t="s">
        <v>7</v>
      </c>
      <c r="T7" s="419"/>
      <c r="U7" s="417" t="s">
        <v>9</v>
      </c>
      <c r="W7" s="413" t="s">
        <v>0</v>
      </c>
      <c r="X7" s="415" t="s">
        <v>2</v>
      </c>
      <c r="Y7" s="415" t="s">
        <v>3</v>
      </c>
      <c r="Z7" s="415" t="s">
        <v>4</v>
      </c>
      <c r="AA7" s="415" t="s">
        <v>5</v>
      </c>
      <c r="AB7" s="415" t="s">
        <v>69</v>
      </c>
      <c r="AC7" s="415" t="s">
        <v>6</v>
      </c>
      <c r="AD7" s="419" t="s">
        <v>7</v>
      </c>
      <c r="AE7" s="419"/>
      <c r="AF7" s="417" t="s">
        <v>9</v>
      </c>
      <c r="AH7" s="426" t="s">
        <v>0</v>
      </c>
      <c r="AI7" s="424" t="s">
        <v>2</v>
      </c>
      <c r="AJ7" s="424" t="s">
        <v>3</v>
      </c>
      <c r="AK7" s="424" t="s">
        <v>4</v>
      </c>
      <c r="AL7" s="424" t="s">
        <v>5</v>
      </c>
      <c r="AM7" s="424" t="s">
        <v>69</v>
      </c>
      <c r="AN7" s="424" t="s">
        <v>6</v>
      </c>
      <c r="AO7" s="420" t="s">
        <v>7</v>
      </c>
      <c r="AP7" s="421"/>
      <c r="AQ7" s="422" t="s">
        <v>9</v>
      </c>
      <c r="AS7" s="413" t="s">
        <v>0</v>
      </c>
      <c r="AT7" s="415" t="s">
        <v>2</v>
      </c>
      <c r="AU7" s="415" t="s">
        <v>3</v>
      </c>
      <c r="AV7" s="415" t="s">
        <v>4</v>
      </c>
      <c r="AW7" s="415" t="s">
        <v>5</v>
      </c>
      <c r="AX7" s="415" t="s">
        <v>69</v>
      </c>
      <c r="AY7" s="415" t="s">
        <v>6</v>
      </c>
      <c r="AZ7" s="419" t="s">
        <v>7</v>
      </c>
      <c r="BA7" s="419"/>
      <c r="BB7" s="417" t="s">
        <v>9</v>
      </c>
    </row>
    <row r="8" spans="1:54" ht="48" customHeight="1" thickBot="1">
      <c r="A8" s="414"/>
      <c r="B8" s="416"/>
      <c r="C8" s="416"/>
      <c r="D8" s="416"/>
      <c r="E8" s="416"/>
      <c r="F8" s="416"/>
      <c r="G8" s="416"/>
      <c r="H8" s="31" t="s">
        <v>86</v>
      </c>
      <c r="I8" s="30" t="s">
        <v>87</v>
      </c>
      <c r="J8" s="418"/>
      <c r="L8" s="414"/>
      <c r="M8" s="416"/>
      <c r="N8" s="416"/>
      <c r="O8" s="416"/>
      <c r="P8" s="416"/>
      <c r="Q8" s="416"/>
      <c r="R8" s="416"/>
      <c r="S8" s="31" t="s">
        <v>86</v>
      </c>
      <c r="T8" s="30" t="s">
        <v>87</v>
      </c>
      <c r="U8" s="418"/>
      <c r="W8" s="414"/>
      <c r="X8" s="416"/>
      <c r="Y8" s="416"/>
      <c r="Z8" s="416"/>
      <c r="AA8" s="416"/>
      <c r="AB8" s="416"/>
      <c r="AC8" s="416"/>
      <c r="AD8" s="31" t="s">
        <v>86</v>
      </c>
      <c r="AE8" s="30" t="s">
        <v>87</v>
      </c>
      <c r="AF8" s="418"/>
      <c r="AH8" s="427"/>
      <c r="AI8" s="425"/>
      <c r="AJ8" s="425"/>
      <c r="AK8" s="425"/>
      <c r="AL8" s="425"/>
      <c r="AM8" s="425"/>
      <c r="AN8" s="425"/>
      <c r="AO8" s="31" t="s">
        <v>86</v>
      </c>
      <c r="AP8" s="30" t="s">
        <v>87</v>
      </c>
      <c r="AQ8" s="423"/>
      <c r="AS8" s="414"/>
      <c r="AT8" s="416"/>
      <c r="AU8" s="416"/>
      <c r="AV8" s="416"/>
      <c r="AW8" s="416"/>
      <c r="AX8" s="416"/>
      <c r="AY8" s="416"/>
      <c r="AZ8" s="31" t="s">
        <v>86</v>
      </c>
      <c r="BA8" s="30" t="s">
        <v>87</v>
      </c>
      <c r="BB8" s="418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  <mergeCell ref="AC7:AC8"/>
    <mergeCell ref="AD7:AE7"/>
    <mergeCell ref="AM7:AM8"/>
    <mergeCell ref="AN7:AN8"/>
    <mergeCell ref="AF7:AF8"/>
    <mergeCell ref="AH7:AH8"/>
    <mergeCell ref="AO7:AP7"/>
    <mergeCell ref="AQ7:AQ8"/>
    <mergeCell ref="AI7:AI8"/>
    <mergeCell ref="AJ7:AJ8"/>
    <mergeCell ref="AK7:AK8"/>
    <mergeCell ref="AL7:AL8"/>
    <mergeCell ref="AA7:AA8"/>
    <mergeCell ref="AB7:AB8"/>
    <mergeCell ref="S7:T7"/>
    <mergeCell ref="U7:U8"/>
    <mergeCell ref="W7:W8"/>
    <mergeCell ref="X7:X8"/>
    <mergeCell ref="Y7:Y8"/>
    <mergeCell ref="Z7:Z8"/>
    <mergeCell ref="E7:E8"/>
    <mergeCell ref="F7:F8"/>
    <mergeCell ref="J7:J8"/>
    <mergeCell ref="L7:L8"/>
    <mergeCell ref="G7:G8"/>
    <mergeCell ref="H7:I7"/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612" t="s">
        <v>2</v>
      </c>
      <c r="B1" s="589" t="s">
        <v>92</v>
      </c>
      <c r="C1" s="590"/>
      <c r="D1" s="611"/>
      <c r="E1" s="562" t="s">
        <v>116</v>
      </c>
      <c r="F1" s="563"/>
      <c r="G1" s="566"/>
      <c r="H1" s="562" t="s">
        <v>117</v>
      </c>
      <c r="I1" s="563"/>
      <c r="J1" s="566"/>
      <c r="K1" s="562" t="s">
        <v>98</v>
      </c>
      <c r="L1" s="563"/>
      <c r="M1" s="566"/>
      <c r="N1" s="562" t="s">
        <v>99</v>
      </c>
      <c r="O1" s="563"/>
      <c r="P1" s="566"/>
      <c r="Q1" s="613" t="s">
        <v>95</v>
      </c>
      <c r="R1" s="614"/>
      <c r="S1" s="615"/>
      <c r="T1" s="589" t="s">
        <v>92</v>
      </c>
      <c r="U1" s="590"/>
      <c r="V1" s="611"/>
      <c r="W1" s="562" t="s">
        <v>100</v>
      </c>
      <c r="X1" s="563"/>
      <c r="Y1" s="566"/>
      <c r="Z1" s="562" t="s">
        <v>111</v>
      </c>
      <c r="AA1" s="563"/>
      <c r="AB1" s="566"/>
      <c r="AC1" s="562" t="s">
        <v>102</v>
      </c>
      <c r="AD1" s="563"/>
      <c r="AE1" s="566"/>
      <c r="AF1" s="562" t="s">
        <v>157</v>
      </c>
      <c r="AG1" s="563"/>
      <c r="AH1" s="566"/>
      <c r="AI1" s="562" t="s">
        <v>165</v>
      </c>
      <c r="AJ1" s="563"/>
      <c r="AK1" s="566"/>
      <c r="AL1" s="562" t="s">
        <v>120</v>
      </c>
      <c r="AM1" s="563"/>
      <c r="AN1" s="566"/>
      <c r="AO1" s="613" t="s">
        <v>104</v>
      </c>
      <c r="AP1" s="614"/>
      <c r="AQ1" s="615"/>
      <c r="AR1" s="597" t="s">
        <v>119</v>
      </c>
      <c r="AS1" s="577"/>
      <c r="AT1" s="598"/>
      <c r="AU1" s="619" t="s">
        <v>108</v>
      </c>
      <c r="AV1" s="620"/>
      <c r="AW1" s="621"/>
    </row>
    <row r="2" spans="1:49" ht="12.75">
      <c r="A2" s="612"/>
      <c r="B2" s="609" t="s">
        <v>93</v>
      </c>
      <c r="C2" s="585"/>
      <c r="D2" s="610"/>
      <c r="E2" s="564"/>
      <c r="F2" s="565"/>
      <c r="G2" s="567"/>
      <c r="H2" s="564"/>
      <c r="I2" s="565"/>
      <c r="J2" s="567"/>
      <c r="K2" s="564"/>
      <c r="L2" s="565"/>
      <c r="M2" s="567"/>
      <c r="N2" s="564"/>
      <c r="O2" s="565"/>
      <c r="P2" s="567"/>
      <c r="Q2" s="616" t="s">
        <v>94</v>
      </c>
      <c r="R2" s="617"/>
      <c r="S2" s="618"/>
      <c r="T2" s="609" t="s">
        <v>96</v>
      </c>
      <c r="U2" s="585"/>
      <c r="V2" s="610"/>
      <c r="W2" s="564"/>
      <c r="X2" s="565"/>
      <c r="Y2" s="567"/>
      <c r="Z2" s="564"/>
      <c r="AA2" s="565"/>
      <c r="AB2" s="567"/>
      <c r="AC2" s="564"/>
      <c r="AD2" s="565"/>
      <c r="AE2" s="567"/>
      <c r="AF2" s="564"/>
      <c r="AG2" s="565"/>
      <c r="AH2" s="567"/>
      <c r="AI2" s="564"/>
      <c r="AJ2" s="565"/>
      <c r="AK2" s="567"/>
      <c r="AL2" s="564"/>
      <c r="AM2" s="565"/>
      <c r="AN2" s="567"/>
      <c r="AO2" s="616" t="s">
        <v>134</v>
      </c>
      <c r="AP2" s="617"/>
      <c r="AQ2" s="618"/>
      <c r="AR2" s="599" t="s">
        <v>118</v>
      </c>
      <c r="AS2" s="545"/>
      <c r="AT2" s="600"/>
      <c r="AU2" s="622" t="s">
        <v>134</v>
      </c>
      <c r="AV2" s="623"/>
      <c r="AW2" s="624"/>
    </row>
    <row r="3" spans="1:49" ht="12.75">
      <c r="A3" s="612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T2:V2"/>
    <mergeCell ref="W1:Y2"/>
    <mergeCell ref="Z1:AB2"/>
    <mergeCell ref="B2:D2"/>
    <mergeCell ref="E1:G2"/>
    <mergeCell ref="H1:J2"/>
    <mergeCell ref="T1:V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405" t="s">
        <v>446</v>
      </c>
      <c r="C1" s="405"/>
      <c r="D1" s="409"/>
      <c r="E1" s="409"/>
      <c r="F1" s="409"/>
    </row>
    <row r="2" spans="2:6" ht="12.75">
      <c r="B2" s="405" t="s">
        <v>447</v>
      </c>
      <c r="C2" s="405"/>
      <c r="D2" s="409"/>
      <c r="E2" s="409"/>
      <c r="F2" s="409"/>
    </row>
    <row r="3" spans="2:6" ht="12.75">
      <c r="B3" s="406"/>
      <c r="C3" s="406"/>
      <c r="D3" s="410"/>
      <c r="E3" s="410"/>
      <c r="F3" s="410"/>
    </row>
    <row r="4" spans="2:6" ht="51">
      <c r="B4" s="406" t="s">
        <v>448</v>
      </c>
      <c r="C4" s="406"/>
      <c r="D4" s="410"/>
      <c r="E4" s="410"/>
      <c r="F4" s="410"/>
    </row>
    <row r="5" spans="2:6" ht="12.75">
      <c r="B5" s="406"/>
      <c r="C5" s="406"/>
      <c r="D5" s="410"/>
      <c r="E5" s="410"/>
      <c r="F5" s="410"/>
    </row>
    <row r="6" spans="2:6" ht="12.75">
      <c r="B6" s="405" t="s">
        <v>449</v>
      </c>
      <c r="C6" s="405"/>
      <c r="D6" s="409"/>
      <c r="E6" s="409" t="s">
        <v>450</v>
      </c>
      <c r="F6" s="409" t="s">
        <v>451</v>
      </c>
    </row>
    <row r="7" spans="2:6" ht="13.5" thickBot="1">
      <c r="B7" s="406"/>
      <c r="C7" s="406"/>
      <c r="D7" s="410"/>
      <c r="E7" s="410"/>
      <c r="F7" s="410"/>
    </row>
    <row r="8" spans="2:6" ht="39" thickBot="1">
      <c r="B8" s="407" t="s">
        <v>452</v>
      </c>
      <c r="C8" s="408"/>
      <c r="D8" s="411"/>
      <c r="E8" s="411">
        <v>3</v>
      </c>
      <c r="F8" s="412" t="s">
        <v>453</v>
      </c>
    </row>
    <row r="9" spans="2:6" ht="12.75">
      <c r="B9" s="406"/>
      <c r="C9" s="406"/>
      <c r="D9" s="410"/>
      <c r="E9" s="410"/>
      <c r="F9" s="410"/>
    </row>
    <row r="10" spans="2:6" ht="12.75">
      <c r="B10" s="406"/>
      <c r="C10" s="406"/>
      <c r="D10" s="410"/>
      <c r="E10" s="410"/>
      <c r="F10" s="4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32" t="s">
        <v>2</v>
      </c>
      <c r="B1" s="437" t="s">
        <v>92</v>
      </c>
      <c r="C1" s="438"/>
      <c r="D1" s="439" t="s">
        <v>97</v>
      </c>
      <c r="E1" s="440"/>
      <c r="F1" s="439" t="s">
        <v>100</v>
      </c>
      <c r="G1" s="440"/>
      <c r="H1" s="439" t="s">
        <v>111</v>
      </c>
      <c r="I1" s="440"/>
      <c r="J1" s="428" t="s">
        <v>104</v>
      </c>
      <c r="K1" s="429"/>
      <c r="L1" s="447" t="s">
        <v>95</v>
      </c>
      <c r="M1" s="448"/>
      <c r="N1" s="447" t="s">
        <v>113</v>
      </c>
      <c r="O1" s="448"/>
      <c r="P1" s="447" t="s">
        <v>107</v>
      </c>
      <c r="Q1" s="448"/>
      <c r="R1" s="443" t="s">
        <v>108</v>
      </c>
      <c r="S1" s="444"/>
    </row>
    <row r="2" spans="1:19" ht="12.75">
      <c r="A2" s="433"/>
      <c r="B2" s="435" t="s">
        <v>96</v>
      </c>
      <c r="C2" s="436"/>
      <c r="D2" s="441"/>
      <c r="E2" s="442"/>
      <c r="F2" s="441"/>
      <c r="G2" s="442"/>
      <c r="H2" s="441"/>
      <c r="I2" s="442"/>
      <c r="J2" s="430" t="s">
        <v>134</v>
      </c>
      <c r="K2" s="431"/>
      <c r="L2" s="449" t="s">
        <v>112</v>
      </c>
      <c r="M2" s="450"/>
      <c r="N2" s="449" t="s">
        <v>114</v>
      </c>
      <c r="O2" s="450"/>
      <c r="P2" s="449" t="s">
        <v>115</v>
      </c>
      <c r="Q2" s="450"/>
      <c r="R2" s="445" t="s">
        <v>94</v>
      </c>
      <c r="S2" s="446"/>
    </row>
    <row r="3" spans="1:19" ht="12.75">
      <c r="A3" s="434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69</v>
      </c>
      <c r="G7" s="415" t="s">
        <v>6</v>
      </c>
      <c r="H7" s="419" t="s">
        <v>7</v>
      </c>
      <c r="I7" s="419"/>
      <c r="J7" s="417" t="s">
        <v>9</v>
      </c>
      <c r="L7" s="413" t="s">
        <v>0</v>
      </c>
      <c r="M7" s="415" t="s">
        <v>2</v>
      </c>
      <c r="N7" s="415" t="s">
        <v>3</v>
      </c>
      <c r="O7" s="415" t="s">
        <v>4</v>
      </c>
      <c r="P7" s="415" t="s">
        <v>5</v>
      </c>
      <c r="Q7" s="415" t="s">
        <v>69</v>
      </c>
      <c r="R7" s="415" t="s">
        <v>6</v>
      </c>
      <c r="S7" s="419" t="s">
        <v>7</v>
      </c>
      <c r="T7" s="419"/>
      <c r="U7" s="417" t="s">
        <v>9</v>
      </c>
      <c r="W7" s="413" t="s">
        <v>0</v>
      </c>
      <c r="X7" s="415" t="s">
        <v>2</v>
      </c>
      <c r="Y7" s="415" t="s">
        <v>3</v>
      </c>
      <c r="Z7" s="415" t="s">
        <v>4</v>
      </c>
      <c r="AA7" s="415" t="s">
        <v>5</v>
      </c>
      <c r="AB7" s="415" t="s">
        <v>69</v>
      </c>
      <c r="AC7" s="415" t="s">
        <v>6</v>
      </c>
      <c r="AD7" s="419" t="s">
        <v>7</v>
      </c>
      <c r="AE7" s="419"/>
      <c r="AF7" s="417" t="s">
        <v>9</v>
      </c>
      <c r="AH7" s="413" t="s">
        <v>0</v>
      </c>
      <c r="AI7" s="415" t="s">
        <v>2</v>
      </c>
      <c r="AJ7" s="415" t="s">
        <v>3</v>
      </c>
      <c r="AK7" s="415" t="s">
        <v>4</v>
      </c>
      <c r="AL7" s="415" t="s">
        <v>5</v>
      </c>
      <c r="AM7" s="415" t="s">
        <v>69</v>
      </c>
      <c r="AN7" s="415" t="s">
        <v>6</v>
      </c>
      <c r="AO7" s="419" t="s">
        <v>7</v>
      </c>
      <c r="AP7" s="419"/>
      <c r="AQ7" s="417" t="s">
        <v>9</v>
      </c>
    </row>
    <row r="8" spans="1:43" ht="51.75" customHeight="1" thickBot="1">
      <c r="A8" s="414"/>
      <c r="B8" s="416"/>
      <c r="C8" s="416"/>
      <c r="D8" s="416"/>
      <c r="E8" s="416"/>
      <c r="F8" s="416"/>
      <c r="G8" s="416"/>
      <c r="H8" s="31" t="s">
        <v>86</v>
      </c>
      <c r="I8" s="30" t="s">
        <v>87</v>
      </c>
      <c r="J8" s="418"/>
      <c r="L8" s="414"/>
      <c r="M8" s="416"/>
      <c r="N8" s="416"/>
      <c r="O8" s="416"/>
      <c r="P8" s="416"/>
      <c r="Q8" s="416"/>
      <c r="R8" s="416"/>
      <c r="S8" s="31" t="s">
        <v>86</v>
      </c>
      <c r="T8" s="30" t="s">
        <v>87</v>
      </c>
      <c r="U8" s="418"/>
      <c r="W8" s="414"/>
      <c r="X8" s="416"/>
      <c r="Y8" s="416"/>
      <c r="Z8" s="416"/>
      <c r="AA8" s="416"/>
      <c r="AB8" s="416"/>
      <c r="AC8" s="416"/>
      <c r="AD8" s="31" t="s">
        <v>86</v>
      </c>
      <c r="AE8" s="30" t="s">
        <v>87</v>
      </c>
      <c r="AF8" s="418"/>
      <c r="AH8" s="414"/>
      <c r="AI8" s="416"/>
      <c r="AJ8" s="416"/>
      <c r="AK8" s="416"/>
      <c r="AL8" s="416"/>
      <c r="AM8" s="416"/>
      <c r="AN8" s="416"/>
      <c r="AO8" s="31" t="s">
        <v>86</v>
      </c>
      <c r="AP8" s="30" t="s">
        <v>87</v>
      </c>
      <c r="AQ8" s="418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7:A8"/>
    <mergeCell ref="B7:B8"/>
    <mergeCell ref="C7:C8"/>
    <mergeCell ref="D7:D8"/>
    <mergeCell ref="E7:E8"/>
    <mergeCell ref="F7:F8"/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51" t="s">
        <v>2</v>
      </c>
      <c r="B1" s="452" t="s">
        <v>92</v>
      </c>
      <c r="C1" s="453"/>
      <c r="D1" s="439" t="s">
        <v>116</v>
      </c>
      <c r="E1" s="440"/>
      <c r="F1" s="439" t="s">
        <v>117</v>
      </c>
      <c r="G1" s="440"/>
      <c r="H1" s="439" t="s">
        <v>98</v>
      </c>
      <c r="I1" s="440"/>
      <c r="J1" s="439" t="s">
        <v>99</v>
      </c>
      <c r="K1" s="440"/>
      <c r="L1" s="456" t="s">
        <v>95</v>
      </c>
      <c r="M1" s="457"/>
      <c r="N1" s="458" t="s">
        <v>92</v>
      </c>
      <c r="O1" s="453"/>
      <c r="P1" s="439" t="s">
        <v>100</v>
      </c>
      <c r="Q1" s="440"/>
      <c r="R1" s="439" t="s">
        <v>111</v>
      </c>
      <c r="S1" s="440"/>
      <c r="T1" s="439" t="s">
        <v>120</v>
      </c>
      <c r="U1" s="440"/>
      <c r="V1" s="439" t="s">
        <v>102</v>
      </c>
      <c r="W1" s="440"/>
      <c r="X1" s="439" t="s">
        <v>157</v>
      </c>
      <c r="Y1" s="440"/>
      <c r="Z1" s="439" t="s">
        <v>158</v>
      </c>
      <c r="AA1" s="440"/>
      <c r="AB1" s="428" t="s">
        <v>104</v>
      </c>
      <c r="AC1" s="429"/>
      <c r="AD1" s="447" t="s">
        <v>119</v>
      </c>
      <c r="AE1" s="448"/>
      <c r="AF1" s="445" t="s">
        <v>108</v>
      </c>
      <c r="AG1" s="446"/>
    </row>
    <row r="2" spans="1:33" ht="12.75">
      <c r="A2" s="451"/>
      <c r="B2" s="454" t="s">
        <v>93</v>
      </c>
      <c r="C2" s="455"/>
      <c r="D2" s="441"/>
      <c r="E2" s="442"/>
      <c r="F2" s="441"/>
      <c r="G2" s="442"/>
      <c r="H2" s="441"/>
      <c r="I2" s="442"/>
      <c r="J2" s="441"/>
      <c r="K2" s="442"/>
      <c r="L2" s="430" t="s">
        <v>94</v>
      </c>
      <c r="M2" s="431"/>
      <c r="N2" s="459" t="s">
        <v>96</v>
      </c>
      <c r="O2" s="455"/>
      <c r="P2" s="441"/>
      <c r="Q2" s="442"/>
      <c r="R2" s="441"/>
      <c r="S2" s="442"/>
      <c r="T2" s="441"/>
      <c r="U2" s="442"/>
      <c r="V2" s="441"/>
      <c r="W2" s="442"/>
      <c r="X2" s="441"/>
      <c r="Y2" s="442"/>
      <c r="Z2" s="441"/>
      <c r="AA2" s="442"/>
      <c r="AB2" s="430" t="s">
        <v>134</v>
      </c>
      <c r="AC2" s="431"/>
      <c r="AD2" s="449" t="s">
        <v>118</v>
      </c>
      <c r="AE2" s="450"/>
      <c r="AF2" s="445" t="s">
        <v>134</v>
      </c>
      <c r="AG2" s="446"/>
    </row>
    <row r="3" spans="1:33" ht="12.75">
      <c r="A3" s="451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J1:K2"/>
    <mergeCell ref="L1:M1"/>
    <mergeCell ref="L2:M2"/>
    <mergeCell ref="T1:U2"/>
    <mergeCell ref="P1:Q2"/>
    <mergeCell ref="R1:S2"/>
    <mergeCell ref="N1:O1"/>
    <mergeCell ref="N2:O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20">
      <selection activeCell="AW27" sqref="AW27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4.25390625" style="76" customWidth="1"/>
    <col min="6" max="6" width="8.375" style="76" customWidth="1"/>
    <col min="7" max="7" width="13.25390625" style="76" customWidth="1"/>
    <col min="8" max="8" width="11.875" style="76" customWidth="1"/>
    <col min="9" max="9" width="14.625" style="76" hidden="1" customWidth="1"/>
    <col min="10" max="10" width="15.25390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hidden="1" customWidth="1"/>
    <col min="16" max="16" width="11.125" style="76" hidden="1" customWidth="1"/>
    <col min="17" max="17" width="14.25390625" style="76" customWidth="1"/>
    <col min="18" max="18" width="9.87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1.125" style="76" customWidth="1"/>
    <col min="28" max="28" width="14.25390625" style="76" hidden="1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hidden="1" customWidth="1"/>
    <col min="35" max="35" width="10.75390625" style="76" hidden="1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4.375" style="76" customWidth="1"/>
    <col min="45" max="45" width="9.125" style="76" customWidth="1"/>
    <col min="46" max="46" width="9.875" style="76" customWidth="1"/>
    <col min="47" max="47" width="12.25390625" style="76" customWidth="1"/>
    <col min="48" max="48" width="1.12109375" style="76" hidden="1" customWidth="1"/>
    <col min="49" max="49" width="16.625" style="76" customWidth="1"/>
    <col min="50" max="50" width="15.875" style="77" customWidth="1"/>
    <col min="51" max="53" width="12.75390625" style="76" customWidth="1"/>
    <col min="54" max="54" width="14.375" style="92" hidden="1" customWidth="1"/>
    <col min="55" max="55" width="13.625" style="76" hidden="1" customWidth="1"/>
    <col min="56" max="56" width="16.625" style="76" customWidth="1"/>
    <col min="57" max="57" width="10.00390625" style="76" customWidth="1"/>
    <col min="58" max="58" width="1.00390625" style="0" hidden="1" customWidth="1"/>
    <col min="59" max="59" width="37.25390625" style="0" hidden="1" customWidth="1"/>
    <col min="60" max="60" width="0" style="0" hidden="1" customWidth="1"/>
    <col min="61" max="61" width="8.75390625" style="0" hidden="1" customWidth="1"/>
    <col min="62" max="62" width="12.25390625" style="76" hidden="1" customWidth="1"/>
    <col min="63" max="63" width="11.00390625" style="76" hidden="1" customWidth="1"/>
    <col min="64" max="64" width="10.00390625" style="76" hidden="1" customWidth="1"/>
    <col min="65" max="65" width="11.125" style="76" hidden="1" customWidth="1"/>
    <col min="66" max="66" width="7.25390625" style="76" hidden="1" customWidth="1"/>
    <col min="67" max="67" width="10.25390625" style="76" hidden="1" customWidth="1"/>
    <col min="68" max="68" width="10.125" style="76" hidden="1" customWidth="1"/>
    <col min="69" max="71" width="11.75390625" style="77" hidden="1" customWidth="1"/>
    <col min="72" max="72" width="12.25390625" style="76" hidden="1" customWidth="1"/>
    <col min="73" max="73" width="11.00390625" style="92" hidden="1" customWidth="1"/>
    <col min="74" max="74" width="8.25390625" style="92" hidden="1" customWidth="1"/>
    <col min="75" max="75" width="12.625" style="92" hidden="1" customWidth="1"/>
    <col min="76" max="76" width="9.75390625" style="76" hidden="1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2" width="11.25390625" style="76" customWidth="1"/>
    <col min="83" max="83" width="10.00390625" style="76" customWidth="1"/>
    <col min="84" max="84" width="9.625" style="76" customWidth="1"/>
    <col min="85" max="85" width="11.25390625" style="76" customWidth="1"/>
    <col min="86" max="86" width="11.75390625" style="76" hidden="1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hidden="1" customWidth="1"/>
    <col min="93" max="93" width="0" style="92" hidden="1" customWidth="1"/>
    <col min="94" max="94" width="11.87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4.625" style="76" customWidth="1"/>
    <col min="115" max="115" width="11.875" style="76" customWidth="1"/>
    <col min="116" max="116" width="9.125" style="76" customWidth="1"/>
    <col min="117" max="117" width="12.25390625" style="76" customWidth="1"/>
    <col min="118" max="118" width="9.625" style="76" customWidth="1"/>
    <col min="119" max="119" width="12.625" style="76" hidden="1" customWidth="1"/>
    <col min="120" max="120" width="13.625" style="76" customWidth="1"/>
    <col min="121" max="121" width="13.00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hidden="1" customWidth="1"/>
    <col min="126" max="126" width="10.00390625" style="76" hidden="1" customWidth="1"/>
    <col min="127" max="127" width="12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2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hidden="1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hidden="1" customWidth="1"/>
    <col min="145" max="145" width="11.75390625" style="76" hidden="1" customWidth="1"/>
    <col min="146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4.75390625" style="0" customWidth="1"/>
    <col min="153" max="153" width="12.625" style="0" bestFit="1" customWidth="1"/>
    <col min="154" max="154" width="8.25390625" style="0" customWidth="1"/>
    <col min="155" max="155" width="11.25390625" style="0" customWidth="1"/>
    <col min="156" max="156" width="8.75390625" style="0" customWidth="1"/>
    <col min="157" max="157" width="14.00390625" style="0" hidden="1" customWidth="1"/>
    <col min="158" max="158" width="14.00390625" style="0" bestFit="1" customWidth="1"/>
    <col min="159" max="159" width="13.75390625" style="0" customWidth="1"/>
    <col min="163" max="163" width="14.625" style="0" hidden="1" customWidth="1"/>
    <col min="164" max="164" width="10.875" style="0" hidden="1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hidden="1" customWidth="1"/>
    <col min="176" max="176" width="14.75390625" style="0" customWidth="1"/>
    <col min="177" max="177" width="14.375" style="0" customWidth="1"/>
    <col min="181" max="181" width="12.75390625" style="0" hidden="1" customWidth="1"/>
    <col min="182" max="182" width="0" style="0" hidden="1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521" t="s">
        <v>428</v>
      </c>
      <c r="N1" s="521"/>
      <c r="O1" s="521"/>
      <c r="P1" s="521"/>
      <c r="Q1" s="521"/>
      <c r="R1" s="521"/>
      <c r="W1" s="278"/>
      <c r="AD1" s="278"/>
      <c r="AE1" s="521" t="s">
        <v>428</v>
      </c>
      <c r="AF1" s="521"/>
      <c r="AG1" s="521"/>
      <c r="AH1" s="521"/>
      <c r="AI1" s="521"/>
      <c r="AJ1" s="521"/>
      <c r="AK1" s="521"/>
      <c r="AX1" s="278"/>
      <c r="AY1" s="278"/>
      <c r="AZ1" s="521" t="s">
        <v>428</v>
      </c>
      <c r="BA1" s="521"/>
      <c r="BB1" s="521"/>
      <c r="BC1" s="521"/>
      <c r="BD1" s="521"/>
      <c r="BE1" s="521"/>
      <c r="BQ1" s="278"/>
      <c r="BR1" s="278"/>
      <c r="BS1" s="521" t="s">
        <v>428</v>
      </c>
      <c r="BT1" s="521"/>
      <c r="BU1" s="521"/>
      <c r="BV1" s="521"/>
      <c r="BW1" s="521"/>
      <c r="BX1" s="521"/>
      <c r="CJ1" s="278"/>
      <c r="CK1" s="278"/>
      <c r="CL1" s="521" t="s">
        <v>428</v>
      </c>
      <c r="CM1" s="521"/>
      <c r="CN1" s="521"/>
      <c r="CO1" s="521"/>
      <c r="CP1" s="521"/>
      <c r="CQ1" s="521"/>
      <c r="DQ1" s="278"/>
      <c r="DR1" s="278"/>
      <c r="DS1" s="521" t="s">
        <v>428</v>
      </c>
      <c r="DT1" s="521"/>
      <c r="DU1" s="521"/>
      <c r="DV1" s="521"/>
      <c r="DW1" s="521"/>
      <c r="DX1" s="521"/>
      <c r="EJ1" s="278"/>
      <c r="EK1" s="278"/>
      <c r="EL1" s="521" t="s">
        <v>428</v>
      </c>
      <c r="EM1" s="521"/>
      <c r="EN1" s="521"/>
      <c r="EO1" s="521"/>
      <c r="EP1" s="521"/>
      <c r="EQ1" s="521"/>
      <c r="EV1" s="76"/>
      <c r="EW1" s="76"/>
      <c r="EX1" s="76"/>
      <c r="EY1" s="76"/>
      <c r="EZ1" s="76"/>
      <c r="FA1" s="76"/>
      <c r="FB1" s="76"/>
      <c r="FC1" s="278"/>
      <c r="FD1" s="278"/>
      <c r="FE1" s="521" t="s">
        <v>428</v>
      </c>
      <c r="FF1" s="521"/>
      <c r="FG1" s="521"/>
      <c r="FH1" s="521"/>
      <c r="FI1" s="521"/>
      <c r="FJ1" s="521"/>
      <c r="FN1" s="76"/>
      <c r="FO1" s="76"/>
      <c r="FP1" s="76"/>
      <c r="FQ1" s="76"/>
      <c r="FR1" s="76"/>
      <c r="FS1" s="76"/>
      <c r="FT1" s="76"/>
      <c r="FU1" s="278"/>
      <c r="FV1" s="278"/>
      <c r="FW1" s="521" t="s">
        <v>428</v>
      </c>
      <c r="FX1" s="521"/>
      <c r="FY1" s="521"/>
      <c r="FZ1" s="521"/>
      <c r="GA1" s="521"/>
      <c r="GB1" s="521"/>
    </row>
    <row r="2" spans="11:184" ht="12.75">
      <c r="K2" s="278"/>
      <c r="L2" s="278"/>
      <c r="M2" s="521"/>
      <c r="N2" s="521"/>
      <c r="O2" s="521"/>
      <c r="P2" s="521"/>
      <c r="Q2" s="521"/>
      <c r="R2" s="521"/>
      <c r="AD2" s="278"/>
      <c r="AE2" s="521"/>
      <c r="AF2" s="521"/>
      <c r="AG2" s="521"/>
      <c r="AH2" s="521"/>
      <c r="AI2" s="521"/>
      <c r="AJ2" s="521"/>
      <c r="AK2" s="521"/>
      <c r="AX2" s="278"/>
      <c r="AY2" s="278"/>
      <c r="AZ2" s="521"/>
      <c r="BA2" s="521"/>
      <c r="BB2" s="521"/>
      <c r="BC2" s="521"/>
      <c r="BD2" s="521"/>
      <c r="BE2" s="521"/>
      <c r="BQ2" s="278"/>
      <c r="BR2" s="278"/>
      <c r="BS2" s="521"/>
      <c r="BT2" s="521"/>
      <c r="BU2" s="521"/>
      <c r="BV2" s="521"/>
      <c r="BW2" s="521"/>
      <c r="BX2" s="521"/>
      <c r="CJ2" s="278"/>
      <c r="CK2" s="278"/>
      <c r="CL2" s="521"/>
      <c r="CM2" s="521"/>
      <c r="CN2" s="521"/>
      <c r="CO2" s="521"/>
      <c r="CP2" s="521"/>
      <c r="CQ2" s="521"/>
      <c r="DQ2" s="278"/>
      <c r="DR2" s="278"/>
      <c r="DS2" s="521"/>
      <c r="DT2" s="521"/>
      <c r="DU2" s="521"/>
      <c r="DV2" s="521"/>
      <c r="DW2" s="521"/>
      <c r="DX2" s="521"/>
      <c r="EJ2" s="278"/>
      <c r="EK2" s="278"/>
      <c r="EL2" s="521"/>
      <c r="EM2" s="521"/>
      <c r="EN2" s="521"/>
      <c r="EO2" s="521"/>
      <c r="EP2" s="521"/>
      <c r="EQ2" s="521"/>
      <c r="EV2" s="76"/>
      <c r="EW2" s="76"/>
      <c r="EX2" s="76"/>
      <c r="EY2" s="76"/>
      <c r="EZ2" s="76"/>
      <c r="FA2" s="76"/>
      <c r="FB2" s="76"/>
      <c r="FC2" s="278"/>
      <c r="FD2" s="278"/>
      <c r="FE2" s="521"/>
      <c r="FF2" s="521"/>
      <c r="FG2" s="521"/>
      <c r="FH2" s="521"/>
      <c r="FI2" s="521"/>
      <c r="FJ2" s="521"/>
      <c r="FN2" s="76"/>
      <c r="FO2" s="76"/>
      <c r="FP2" s="76"/>
      <c r="FQ2" s="76"/>
      <c r="FR2" s="76"/>
      <c r="FS2" s="76"/>
      <c r="FT2" s="76"/>
      <c r="FU2" s="278"/>
      <c r="FV2" s="278"/>
      <c r="FW2" s="521"/>
      <c r="FX2" s="521"/>
      <c r="FY2" s="521"/>
      <c r="FZ2" s="521"/>
      <c r="GA2" s="521"/>
      <c r="GB2" s="521"/>
    </row>
    <row r="3" spans="11:184" ht="12.75">
      <c r="K3" s="278"/>
      <c r="L3" s="278"/>
      <c r="M3" s="521"/>
      <c r="N3" s="521"/>
      <c r="O3" s="521"/>
      <c r="P3" s="521"/>
      <c r="Q3" s="521"/>
      <c r="R3" s="521"/>
      <c r="AD3" s="278"/>
      <c r="AE3" s="521"/>
      <c r="AF3" s="521"/>
      <c r="AG3" s="521"/>
      <c r="AH3" s="521"/>
      <c r="AI3" s="521"/>
      <c r="AJ3" s="521"/>
      <c r="AK3" s="521"/>
      <c r="AX3" s="278"/>
      <c r="AY3" s="278"/>
      <c r="AZ3" s="521"/>
      <c r="BA3" s="521"/>
      <c r="BB3" s="521"/>
      <c r="BC3" s="521"/>
      <c r="BD3" s="521"/>
      <c r="BE3" s="521"/>
      <c r="BQ3" s="278"/>
      <c r="BR3" s="278"/>
      <c r="BS3" s="521"/>
      <c r="BT3" s="521"/>
      <c r="BU3" s="521"/>
      <c r="BV3" s="521"/>
      <c r="BW3" s="521"/>
      <c r="BX3" s="521"/>
      <c r="CJ3" s="278"/>
      <c r="CK3" s="278"/>
      <c r="CL3" s="521"/>
      <c r="CM3" s="521"/>
      <c r="CN3" s="521"/>
      <c r="CO3" s="521"/>
      <c r="CP3" s="521"/>
      <c r="CQ3" s="521"/>
      <c r="DQ3" s="278"/>
      <c r="DR3" s="278"/>
      <c r="DS3" s="521"/>
      <c r="DT3" s="521"/>
      <c r="DU3" s="521"/>
      <c r="DV3" s="521"/>
      <c r="DW3" s="521"/>
      <c r="DX3" s="521"/>
      <c r="EJ3" s="278"/>
      <c r="EK3" s="278"/>
      <c r="EL3" s="521"/>
      <c r="EM3" s="521"/>
      <c r="EN3" s="521"/>
      <c r="EO3" s="521"/>
      <c r="EP3" s="521"/>
      <c r="EQ3" s="521"/>
      <c r="EV3" s="76"/>
      <c r="EW3" s="76"/>
      <c r="EX3" s="76"/>
      <c r="EY3" s="76"/>
      <c r="EZ3" s="76"/>
      <c r="FA3" s="76"/>
      <c r="FB3" s="76"/>
      <c r="FC3" s="278"/>
      <c r="FD3" s="278"/>
      <c r="FE3" s="521"/>
      <c r="FF3" s="521"/>
      <c r="FG3" s="521"/>
      <c r="FH3" s="521"/>
      <c r="FI3" s="521"/>
      <c r="FJ3" s="521"/>
      <c r="FN3" s="76"/>
      <c r="FO3" s="76"/>
      <c r="FP3" s="76"/>
      <c r="FQ3" s="76"/>
      <c r="FR3" s="76"/>
      <c r="FS3" s="76"/>
      <c r="FT3" s="76"/>
      <c r="FU3" s="278"/>
      <c r="FV3" s="278"/>
      <c r="FW3" s="521"/>
      <c r="FX3" s="521"/>
      <c r="FY3" s="521"/>
      <c r="FZ3" s="521"/>
      <c r="GA3" s="521"/>
      <c r="GB3" s="521"/>
    </row>
    <row r="4" spans="11:184" ht="36" customHeight="1">
      <c r="K4" s="278"/>
      <c r="L4" s="278"/>
      <c r="M4" s="521"/>
      <c r="N4" s="521"/>
      <c r="O4" s="521"/>
      <c r="P4" s="521"/>
      <c r="Q4" s="521"/>
      <c r="R4" s="521"/>
      <c r="AD4" s="278"/>
      <c r="AE4" s="521"/>
      <c r="AF4" s="521"/>
      <c r="AG4" s="521"/>
      <c r="AH4" s="521"/>
      <c r="AI4" s="521"/>
      <c r="AJ4" s="521"/>
      <c r="AK4" s="521"/>
      <c r="AX4" s="278"/>
      <c r="AY4" s="278"/>
      <c r="AZ4" s="521"/>
      <c r="BA4" s="521"/>
      <c r="BB4" s="521"/>
      <c r="BC4" s="521"/>
      <c r="BD4" s="521"/>
      <c r="BE4" s="521"/>
      <c r="BQ4" s="278"/>
      <c r="BR4" s="278"/>
      <c r="BS4" s="521"/>
      <c r="BT4" s="521"/>
      <c r="BU4" s="521"/>
      <c r="BV4" s="521"/>
      <c r="BW4" s="521"/>
      <c r="BX4" s="521"/>
      <c r="CJ4" s="278"/>
      <c r="CK4" s="278"/>
      <c r="CL4" s="521"/>
      <c r="CM4" s="521"/>
      <c r="CN4" s="521"/>
      <c r="CO4" s="521"/>
      <c r="CP4" s="521"/>
      <c r="CQ4" s="521"/>
      <c r="DQ4" s="278"/>
      <c r="DR4" s="278"/>
      <c r="DS4" s="521"/>
      <c r="DT4" s="521"/>
      <c r="DU4" s="521"/>
      <c r="DV4" s="521"/>
      <c r="DW4" s="521"/>
      <c r="DX4" s="521"/>
      <c r="EJ4" s="278"/>
      <c r="EK4" s="278"/>
      <c r="EL4" s="521"/>
      <c r="EM4" s="521"/>
      <c r="EN4" s="521"/>
      <c r="EO4" s="521"/>
      <c r="EP4" s="521"/>
      <c r="EQ4" s="521"/>
      <c r="EV4" s="76"/>
      <c r="EW4" s="76"/>
      <c r="EX4" s="76"/>
      <c r="EY4" s="76"/>
      <c r="EZ4" s="76"/>
      <c r="FA4" s="76"/>
      <c r="FB4" s="76"/>
      <c r="FC4" s="278"/>
      <c r="FD4" s="278"/>
      <c r="FE4" s="521"/>
      <c r="FF4" s="521"/>
      <c r="FG4" s="521"/>
      <c r="FH4" s="521"/>
      <c r="FI4" s="521"/>
      <c r="FJ4" s="521"/>
      <c r="FN4" s="76"/>
      <c r="FO4" s="76"/>
      <c r="FP4" s="76"/>
      <c r="FQ4" s="76"/>
      <c r="FR4" s="76"/>
      <c r="FS4" s="76"/>
      <c r="FT4" s="76"/>
      <c r="FU4" s="278"/>
      <c r="FV4" s="278"/>
      <c r="FW4" s="521"/>
      <c r="FX4" s="521"/>
      <c r="FY4" s="521"/>
      <c r="FZ4" s="521"/>
      <c r="GA4" s="521"/>
      <c r="GB4" s="521"/>
    </row>
    <row r="5" spans="54:184" ht="12.75">
      <c r="BB5" s="76"/>
      <c r="BU5" s="76"/>
      <c r="BV5" s="76"/>
      <c r="BW5" s="76"/>
      <c r="CK5" s="278"/>
      <c r="CL5" s="278"/>
      <c r="CM5" s="278"/>
      <c r="CN5" s="278"/>
      <c r="CO5" s="278"/>
      <c r="CP5" s="278"/>
      <c r="CQ5" s="278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501" t="s">
        <v>283</v>
      </c>
      <c r="B7" s="501"/>
      <c r="C7" s="501"/>
      <c r="D7" s="501"/>
      <c r="E7" s="501"/>
      <c r="F7" s="501"/>
      <c r="G7" s="501"/>
      <c r="H7" s="501"/>
      <c r="I7" s="501"/>
      <c r="J7" s="501"/>
      <c r="P7" s="497"/>
      <c r="Q7" s="497"/>
      <c r="R7" s="497"/>
      <c r="T7" s="501" t="s">
        <v>283</v>
      </c>
      <c r="U7" s="501"/>
      <c r="V7" s="501"/>
      <c r="W7" s="501"/>
      <c r="X7" s="501"/>
      <c r="Y7" s="501"/>
      <c r="Z7" s="501"/>
      <c r="AA7" s="501"/>
      <c r="AB7" s="501"/>
      <c r="AC7" s="501"/>
      <c r="AI7" s="497"/>
      <c r="AJ7" s="497"/>
      <c r="AK7" s="497"/>
      <c r="AN7" s="501" t="s">
        <v>283</v>
      </c>
      <c r="AO7" s="501"/>
      <c r="AP7" s="501"/>
      <c r="AQ7" s="501"/>
      <c r="AR7" s="501"/>
      <c r="AS7" s="501"/>
      <c r="AT7" s="501"/>
      <c r="AU7" s="501"/>
      <c r="AV7" s="501"/>
      <c r="AW7" s="501"/>
      <c r="BB7" s="76"/>
      <c r="BC7" s="497"/>
      <c r="BD7" s="497"/>
      <c r="BE7" s="497"/>
      <c r="BG7" s="501" t="s">
        <v>283</v>
      </c>
      <c r="BH7" s="501"/>
      <c r="BI7" s="501"/>
      <c r="BJ7" s="501"/>
      <c r="BK7" s="501"/>
      <c r="BL7" s="501"/>
      <c r="BM7" s="501"/>
      <c r="BN7" s="501"/>
      <c r="BO7" s="501"/>
      <c r="BP7" s="501"/>
      <c r="BU7" s="76"/>
      <c r="BV7" s="497"/>
      <c r="BW7" s="497"/>
      <c r="BX7" s="497"/>
      <c r="BZ7" s="501" t="s">
        <v>283</v>
      </c>
      <c r="CA7" s="501"/>
      <c r="CB7" s="501"/>
      <c r="CC7" s="501"/>
      <c r="CD7" s="501"/>
      <c r="CE7" s="501"/>
      <c r="CF7" s="501"/>
      <c r="CG7" s="501"/>
      <c r="CH7" s="501"/>
      <c r="CI7" s="501"/>
      <c r="CN7" s="76"/>
      <c r="CO7" s="497"/>
      <c r="CP7" s="497"/>
      <c r="CQ7" s="497"/>
      <c r="DG7" s="501" t="s">
        <v>283</v>
      </c>
      <c r="DH7" s="501"/>
      <c r="DI7" s="501"/>
      <c r="DJ7" s="501"/>
      <c r="DK7" s="501"/>
      <c r="DL7" s="501"/>
      <c r="DM7" s="501"/>
      <c r="DN7" s="501"/>
      <c r="DO7" s="501"/>
      <c r="DP7" s="501"/>
      <c r="DV7" s="497"/>
      <c r="DW7" s="497"/>
      <c r="DX7" s="497"/>
      <c r="DZ7" s="501" t="s">
        <v>283</v>
      </c>
      <c r="EA7" s="501"/>
      <c r="EB7" s="501"/>
      <c r="EC7" s="501"/>
      <c r="ED7" s="501"/>
      <c r="EE7" s="501"/>
      <c r="EF7" s="501"/>
      <c r="EG7" s="501"/>
      <c r="EH7" s="501"/>
      <c r="EI7" s="501"/>
      <c r="EO7" s="497"/>
      <c r="EP7" s="497"/>
      <c r="EQ7" s="497"/>
      <c r="ES7" s="501" t="s">
        <v>283</v>
      </c>
      <c r="ET7" s="501"/>
      <c r="EU7" s="501"/>
      <c r="EV7" s="501"/>
      <c r="EW7" s="501"/>
      <c r="EX7" s="501"/>
      <c r="EY7" s="501"/>
      <c r="EZ7" s="501"/>
      <c r="FA7" s="501"/>
      <c r="FB7" s="501"/>
      <c r="FC7" s="77"/>
      <c r="FD7" s="76"/>
      <c r="FE7" s="76"/>
      <c r="FF7" s="76"/>
      <c r="FG7" s="76"/>
      <c r="FH7" s="497"/>
      <c r="FI7" s="497"/>
      <c r="FJ7" s="497"/>
      <c r="FK7" s="501" t="s">
        <v>283</v>
      </c>
      <c r="FL7" s="501"/>
      <c r="FM7" s="501"/>
      <c r="FN7" s="501"/>
      <c r="FO7" s="501"/>
      <c r="FP7" s="501"/>
      <c r="FQ7" s="501"/>
      <c r="FR7" s="501"/>
      <c r="FS7" s="501"/>
      <c r="FT7" s="501"/>
      <c r="FU7" s="77"/>
      <c r="FV7" s="76"/>
      <c r="FW7" s="76"/>
      <c r="FX7" s="76"/>
      <c r="FY7" s="76"/>
      <c r="FZ7" s="497"/>
      <c r="GA7" s="497"/>
      <c r="GB7" s="497"/>
    </row>
    <row r="8" spans="1:184" ht="13.5" customHeight="1">
      <c r="A8" s="502" t="s">
        <v>445</v>
      </c>
      <c r="B8" s="503"/>
      <c r="C8" s="503"/>
      <c r="D8" s="503"/>
      <c r="E8" s="503"/>
      <c r="F8" s="503"/>
      <c r="G8" s="503"/>
      <c r="H8" s="503"/>
      <c r="I8" s="503"/>
      <c r="J8" s="503"/>
      <c r="P8" s="518"/>
      <c r="Q8" s="518"/>
      <c r="R8" s="518"/>
      <c r="T8" s="502" t="s">
        <v>330</v>
      </c>
      <c r="U8" s="503"/>
      <c r="V8" s="503"/>
      <c r="W8" s="503"/>
      <c r="X8" s="503"/>
      <c r="Y8" s="503"/>
      <c r="Z8" s="503"/>
      <c r="AA8" s="503"/>
      <c r="AB8" s="503"/>
      <c r="AC8" s="503"/>
      <c r="AG8" s="279"/>
      <c r="AH8" s="279"/>
      <c r="AI8" s="518"/>
      <c r="AJ8" s="518"/>
      <c r="AK8" s="518"/>
      <c r="AN8" s="502" t="s">
        <v>329</v>
      </c>
      <c r="AO8" s="503"/>
      <c r="AP8" s="503"/>
      <c r="AQ8" s="503"/>
      <c r="AR8" s="503"/>
      <c r="AS8" s="503"/>
      <c r="AT8" s="503"/>
      <c r="AU8" s="503"/>
      <c r="AV8" s="503"/>
      <c r="AW8" s="503"/>
      <c r="AY8" s="279"/>
      <c r="AZ8" s="279"/>
      <c r="BA8" s="279"/>
      <c r="BB8" s="279"/>
      <c r="BC8" s="518"/>
      <c r="BD8" s="518"/>
      <c r="BE8" s="518"/>
      <c r="BG8" s="502" t="s">
        <v>307</v>
      </c>
      <c r="BH8" s="503"/>
      <c r="BI8" s="503"/>
      <c r="BJ8" s="503"/>
      <c r="BK8" s="503"/>
      <c r="BL8" s="503"/>
      <c r="BM8" s="503"/>
      <c r="BN8" s="503"/>
      <c r="BO8" s="503"/>
      <c r="BP8" s="503"/>
      <c r="BT8" s="279"/>
      <c r="BU8" s="279"/>
      <c r="BV8" s="518"/>
      <c r="BW8" s="518"/>
      <c r="BX8" s="518"/>
      <c r="BZ8" s="502" t="s">
        <v>336</v>
      </c>
      <c r="CA8" s="503"/>
      <c r="CB8" s="503"/>
      <c r="CC8" s="503"/>
      <c r="CD8" s="503"/>
      <c r="CE8" s="503"/>
      <c r="CF8" s="503"/>
      <c r="CG8" s="503"/>
      <c r="CH8" s="503"/>
      <c r="CI8" s="503"/>
      <c r="CK8" s="279"/>
      <c r="CL8" s="279"/>
      <c r="CM8" s="279"/>
      <c r="CN8" s="279"/>
      <c r="CO8" s="518"/>
      <c r="CP8" s="518"/>
      <c r="CQ8" s="518"/>
      <c r="DG8" s="502" t="s">
        <v>338</v>
      </c>
      <c r="DH8" s="503"/>
      <c r="DI8" s="503"/>
      <c r="DJ8" s="503"/>
      <c r="DK8" s="503"/>
      <c r="DL8" s="503"/>
      <c r="DM8" s="503"/>
      <c r="DN8" s="503"/>
      <c r="DO8" s="503"/>
      <c r="DP8" s="503"/>
      <c r="DT8" s="279"/>
      <c r="DU8" s="279"/>
      <c r="DV8" s="518"/>
      <c r="DW8" s="518"/>
      <c r="DX8" s="518"/>
      <c r="DZ8" s="502" t="s">
        <v>337</v>
      </c>
      <c r="EA8" s="503"/>
      <c r="EB8" s="503"/>
      <c r="EC8" s="503"/>
      <c r="ED8" s="503"/>
      <c r="EE8" s="503"/>
      <c r="EF8" s="503"/>
      <c r="EG8" s="503"/>
      <c r="EH8" s="503"/>
      <c r="EI8" s="503"/>
      <c r="EK8" s="279"/>
      <c r="EL8" s="279"/>
      <c r="EM8" s="279"/>
      <c r="EN8" s="279"/>
      <c r="EO8" s="280"/>
      <c r="EP8" s="280"/>
      <c r="EQ8" s="280"/>
      <c r="ES8" s="502" t="s">
        <v>427</v>
      </c>
      <c r="ET8" s="503"/>
      <c r="EU8" s="503"/>
      <c r="EV8" s="503"/>
      <c r="EW8" s="503"/>
      <c r="EX8" s="503"/>
      <c r="EY8" s="503"/>
      <c r="EZ8" s="503"/>
      <c r="FA8" s="503"/>
      <c r="FB8" s="503"/>
      <c r="FC8" s="77"/>
      <c r="FD8" s="279"/>
      <c r="FE8" s="279"/>
      <c r="FF8" s="279"/>
      <c r="FG8" s="279"/>
      <c r="FH8" s="280"/>
      <c r="FI8" s="280"/>
      <c r="FJ8" s="280"/>
      <c r="FK8" s="502" t="s">
        <v>425</v>
      </c>
      <c r="FL8" s="503"/>
      <c r="FM8" s="503"/>
      <c r="FN8" s="503"/>
      <c r="FO8" s="503"/>
      <c r="FP8" s="503"/>
      <c r="FQ8" s="503"/>
      <c r="FR8" s="503"/>
      <c r="FS8" s="503"/>
      <c r="FT8" s="503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503"/>
      <c r="B9" s="503"/>
      <c r="C9" s="503"/>
      <c r="D9" s="503"/>
      <c r="E9" s="503"/>
      <c r="F9" s="503"/>
      <c r="G9" s="503"/>
      <c r="H9" s="503"/>
      <c r="I9" s="503"/>
      <c r="J9" s="503"/>
      <c r="K9" s="139"/>
      <c r="L9" s="76"/>
      <c r="M9" s="76"/>
      <c r="N9" s="76"/>
      <c r="O9" s="76"/>
      <c r="P9" s="497"/>
      <c r="Q9" s="497"/>
      <c r="R9" s="497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139"/>
      <c r="AE9" s="139"/>
      <c r="AF9" s="139"/>
      <c r="AG9" s="279"/>
      <c r="AH9" s="279"/>
      <c r="AI9" s="497"/>
      <c r="AJ9" s="497"/>
      <c r="AK9" s="497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139"/>
      <c r="AY9" s="279"/>
      <c r="AZ9" s="279"/>
      <c r="BA9" s="279"/>
      <c r="BB9" s="279"/>
      <c r="BC9" s="497"/>
      <c r="BD9" s="497"/>
      <c r="BE9" s="497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139"/>
      <c r="BR9" s="139"/>
      <c r="BS9" s="139"/>
      <c r="BT9" s="279"/>
      <c r="BU9" s="279"/>
      <c r="BV9" s="497"/>
      <c r="BW9" s="497"/>
      <c r="BX9" s="497"/>
      <c r="BZ9" s="503"/>
      <c r="CA9" s="503"/>
      <c r="CB9" s="503"/>
      <c r="CC9" s="503"/>
      <c r="CD9" s="503"/>
      <c r="CE9" s="503"/>
      <c r="CF9" s="503"/>
      <c r="CG9" s="503"/>
      <c r="CH9" s="503"/>
      <c r="CI9" s="503"/>
      <c r="CJ9" s="139"/>
      <c r="CK9" s="279"/>
      <c r="CL9" s="279"/>
      <c r="CM9" s="279"/>
      <c r="CN9" s="279"/>
      <c r="CO9" s="497"/>
      <c r="CP9" s="497"/>
      <c r="CQ9" s="497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503"/>
      <c r="DH9" s="503"/>
      <c r="DI9" s="503"/>
      <c r="DJ9" s="503"/>
      <c r="DK9" s="503"/>
      <c r="DL9" s="503"/>
      <c r="DM9" s="503"/>
      <c r="DN9" s="503"/>
      <c r="DO9" s="503"/>
      <c r="DP9" s="503"/>
      <c r="DQ9" s="139"/>
      <c r="DR9" s="139"/>
      <c r="DS9" s="139"/>
      <c r="DT9" s="279"/>
      <c r="DU9" s="279"/>
      <c r="DV9" s="497"/>
      <c r="DW9" s="497"/>
      <c r="DX9" s="497"/>
      <c r="DZ9" s="503"/>
      <c r="EA9" s="503"/>
      <c r="EB9" s="503"/>
      <c r="EC9" s="503"/>
      <c r="ED9" s="503"/>
      <c r="EE9" s="503"/>
      <c r="EF9" s="503"/>
      <c r="EG9" s="503"/>
      <c r="EH9" s="503"/>
      <c r="EI9" s="503"/>
      <c r="EJ9" s="139"/>
      <c r="EK9" s="279"/>
      <c r="EL9" s="279"/>
      <c r="EM9" s="279"/>
      <c r="EN9" s="279"/>
      <c r="EO9" s="281"/>
      <c r="EP9" s="281"/>
      <c r="EQ9" s="281"/>
      <c r="ES9" s="503"/>
      <c r="ET9" s="503"/>
      <c r="EU9" s="503"/>
      <c r="EV9" s="503"/>
      <c r="EW9" s="503"/>
      <c r="EX9" s="503"/>
      <c r="EY9" s="503"/>
      <c r="EZ9" s="503"/>
      <c r="FA9" s="503"/>
      <c r="FB9" s="503"/>
      <c r="FC9" s="139"/>
      <c r="FD9" s="279"/>
      <c r="FE9" s="279"/>
      <c r="FF9" s="279"/>
      <c r="FG9" s="279"/>
      <c r="FH9" s="281"/>
      <c r="FI9" s="281"/>
      <c r="FJ9" s="281"/>
      <c r="FK9" s="503"/>
      <c r="FL9" s="503"/>
      <c r="FM9" s="503"/>
      <c r="FN9" s="503"/>
      <c r="FO9" s="503"/>
      <c r="FP9" s="503"/>
      <c r="FQ9" s="503"/>
      <c r="FR9" s="503"/>
      <c r="FS9" s="503"/>
      <c r="FT9" s="503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504" t="s">
        <v>464</v>
      </c>
      <c r="B10" s="505"/>
      <c r="C10" s="505"/>
      <c r="D10" s="505"/>
      <c r="E10" s="505"/>
      <c r="F10" s="505"/>
      <c r="G10" s="505"/>
      <c r="H10" s="505"/>
      <c r="I10" s="505"/>
      <c r="J10" s="505"/>
      <c r="K10" s="139"/>
      <c r="L10" s="76"/>
      <c r="M10" s="76"/>
      <c r="N10" s="76"/>
      <c r="O10" s="76"/>
      <c r="P10" s="398"/>
      <c r="Q10" s="533" t="s">
        <v>240</v>
      </c>
      <c r="R10" s="533"/>
      <c r="T10" s="504" t="s">
        <v>464</v>
      </c>
      <c r="U10" s="505"/>
      <c r="V10" s="505"/>
      <c r="W10" s="505"/>
      <c r="X10" s="505"/>
      <c r="Y10" s="505"/>
      <c r="Z10" s="505"/>
      <c r="AA10" s="505"/>
      <c r="AB10" s="505"/>
      <c r="AC10" s="505"/>
      <c r="AD10" s="139"/>
      <c r="AE10" s="139"/>
      <c r="AF10" s="139"/>
      <c r="AG10" s="76"/>
      <c r="AH10" s="76"/>
      <c r="AI10" s="498" t="s">
        <v>240</v>
      </c>
      <c r="AJ10" s="498"/>
      <c r="AK10" s="498"/>
      <c r="AN10" s="504" t="s">
        <v>464</v>
      </c>
      <c r="AO10" s="505"/>
      <c r="AP10" s="505"/>
      <c r="AQ10" s="505"/>
      <c r="AR10" s="505"/>
      <c r="AS10" s="505"/>
      <c r="AT10" s="505"/>
      <c r="AU10" s="505"/>
      <c r="AV10" s="505"/>
      <c r="AW10" s="505"/>
      <c r="AX10" s="139"/>
      <c r="AY10" s="76"/>
      <c r="AZ10" s="76"/>
      <c r="BA10" s="76"/>
      <c r="BB10" s="76"/>
      <c r="BC10" s="498" t="s">
        <v>240</v>
      </c>
      <c r="BD10" s="498"/>
      <c r="BE10" s="498"/>
      <c r="BG10" s="504" t="s">
        <v>433</v>
      </c>
      <c r="BH10" s="505"/>
      <c r="BI10" s="505"/>
      <c r="BJ10" s="505"/>
      <c r="BK10" s="505"/>
      <c r="BL10" s="505"/>
      <c r="BM10" s="505"/>
      <c r="BN10" s="505"/>
      <c r="BO10" s="505"/>
      <c r="BP10" s="505"/>
      <c r="BQ10" s="139"/>
      <c r="BR10" s="139"/>
      <c r="BS10" s="139"/>
      <c r="BT10" s="76"/>
      <c r="BU10" s="76"/>
      <c r="BV10" s="498" t="s">
        <v>240</v>
      </c>
      <c r="BW10" s="498"/>
      <c r="BX10" s="498"/>
      <c r="BZ10" s="504" t="s">
        <v>464</v>
      </c>
      <c r="CA10" s="505"/>
      <c r="CB10" s="505"/>
      <c r="CC10" s="505"/>
      <c r="CD10" s="505"/>
      <c r="CE10" s="505"/>
      <c r="CF10" s="505"/>
      <c r="CG10" s="505"/>
      <c r="CH10" s="505"/>
      <c r="CI10" s="505"/>
      <c r="CJ10" s="139"/>
      <c r="CK10" s="76"/>
      <c r="CL10" s="76"/>
      <c r="CM10" s="76"/>
      <c r="CN10" s="76"/>
      <c r="CO10" s="398"/>
      <c r="CP10" s="533" t="s">
        <v>240</v>
      </c>
      <c r="CQ10" s="533"/>
      <c r="CS10" s="50"/>
      <c r="CT10" s="49"/>
      <c r="CU10" s="48" t="s">
        <v>246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504" t="s">
        <v>464</v>
      </c>
      <c r="DH10" s="505"/>
      <c r="DI10" s="505"/>
      <c r="DJ10" s="505"/>
      <c r="DK10" s="505"/>
      <c r="DL10" s="505"/>
      <c r="DM10" s="505"/>
      <c r="DN10" s="505"/>
      <c r="DO10" s="505"/>
      <c r="DP10" s="505"/>
      <c r="DQ10" s="139"/>
      <c r="DR10" s="139"/>
      <c r="DS10" s="139"/>
      <c r="DT10" s="76"/>
      <c r="DU10" s="76"/>
      <c r="DV10" s="498" t="s">
        <v>240</v>
      </c>
      <c r="DW10" s="498"/>
      <c r="DX10" s="498"/>
      <c r="DZ10" s="504" t="s">
        <v>464</v>
      </c>
      <c r="EA10" s="505"/>
      <c r="EB10" s="505"/>
      <c r="EC10" s="505"/>
      <c r="ED10" s="505"/>
      <c r="EE10" s="505"/>
      <c r="EF10" s="505"/>
      <c r="EG10" s="505"/>
      <c r="EH10" s="505"/>
      <c r="EI10" s="505"/>
      <c r="EJ10" s="139"/>
      <c r="EK10" s="76"/>
      <c r="EL10" s="76"/>
      <c r="EM10" s="76"/>
      <c r="EN10" s="76"/>
      <c r="EO10" s="498" t="s">
        <v>240</v>
      </c>
      <c r="EP10" s="498"/>
      <c r="EQ10" s="498"/>
      <c r="ES10" s="504" t="s">
        <v>464</v>
      </c>
      <c r="ET10" s="505"/>
      <c r="EU10" s="505"/>
      <c r="EV10" s="505"/>
      <c r="EW10" s="505"/>
      <c r="EX10" s="505"/>
      <c r="EY10" s="505"/>
      <c r="EZ10" s="505"/>
      <c r="FA10" s="505"/>
      <c r="FB10" s="505"/>
      <c r="FC10" s="139"/>
      <c r="FD10" s="76"/>
      <c r="FE10" s="76"/>
      <c r="FF10" s="76"/>
      <c r="FG10" s="76"/>
      <c r="FH10" s="498" t="s">
        <v>240</v>
      </c>
      <c r="FI10" s="498"/>
      <c r="FJ10" s="498"/>
      <c r="FK10" s="504" t="s">
        <v>464</v>
      </c>
      <c r="FL10" s="505"/>
      <c r="FM10" s="505"/>
      <c r="FN10" s="505"/>
      <c r="FO10" s="505"/>
      <c r="FP10" s="505"/>
      <c r="FQ10" s="505"/>
      <c r="FR10" s="505"/>
      <c r="FS10" s="505"/>
      <c r="FT10" s="505"/>
      <c r="FU10" s="139"/>
      <c r="FV10" s="76"/>
      <c r="FW10" s="76"/>
      <c r="FX10" s="76"/>
      <c r="FY10" s="76"/>
      <c r="FZ10" s="498" t="s">
        <v>240</v>
      </c>
      <c r="GA10" s="498"/>
      <c r="GB10" s="498"/>
    </row>
    <row r="11" spans="1:184" s="40" customFormat="1" ht="17.25" customHeight="1">
      <c r="A11" s="499" t="s">
        <v>434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"/>
      <c r="L11" s="140" t="s">
        <v>317</v>
      </c>
      <c r="M11" s="140"/>
      <c r="N11" s="140"/>
      <c r="O11" s="138"/>
      <c r="P11" s="399"/>
      <c r="Q11" s="540" t="s">
        <v>325</v>
      </c>
      <c r="R11" s="541"/>
      <c r="T11" s="499" t="s">
        <v>434</v>
      </c>
      <c r="U11" s="499"/>
      <c r="V11" s="499"/>
      <c r="W11" s="499"/>
      <c r="X11" s="499"/>
      <c r="Y11" s="499"/>
      <c r="Z11" s="499"/>
      <c r="AA11" s="499"/>
      <c r="AB11" s="499"/>
      <c r="AC11" s="499"/>
      <c r="AD11" s="49"/>
      <c r="AE11" s="140" t="s">
        <v>317</v>
      </c>
      <c r="AF11" s="49"/>
      <c r="AG11" s="140"/>
      <c r="AH11" s="138"/>
      <c r="AI11" s="403"/>
      <c r="AJ11" s="522" t="s">
        <v>325</v>
      </c>
      <c r="AK11" s="523"/>
      <c r="AN11" s="499" t="s">
        <v>434</v>
      </c>
      <c r="AO11" s="499"/>
      <c r="AP11" s="499"/>
      <c r="AQ11" s="499"/>
      <c r="AR11" s="499"/>
      <c r="AS11" s="499"/>
      <c r="AT11" s="499"/>
      <c r="AU11" s="499"/>
      <c r="AV11" s="499"/>
      <c r="AW11" s="499"/>
      <c r="AX11" s="49"/>
      <c r="AY11" s="140" t="s">
        <v>317</v>
      </c>
      <c r="AZ11" s="140"/>
      <c r="BA11" s="140"/>
      <c r="BB11" s="138"/>
      <c r="BC11" s="403"/>
      <c r="BD11" s="522" t="s">
        <v>325</v>
      </c>
      <c r="BE11" s="523"/>
      <c r="BG11" s="499" t="s">
        <v>434</v>
      </c>
      <c r="BH11" s="499"/>
      <c r="BI11" s="499"/>
      <c r="BJ11" s="499"/>
      <c r="BK11" s="499"/>
      <c r="BL11" s="499"/>
      <c r="BM11" s="499"/>
      <c r="BN11" s="499"/>
      <c r="BO11" s="499"/>
      <c r="BP11" s="499"/>
      <c r="BQ11" s="49"/>
      <c r="BR11" s="49"/>
      <c r="BS11" s="140" t="s">
        <v>317</v>
      </c>
      <c r="BT11" s="140"/>
      <c r="BU11" s="138"/>
      <c r="BV11" s="403"/>
      <c r="BW11" s="522" t="s">
        <v>430</v>
      </c>
      <c r="BX11" s="523"/>
      <c r="BZ11" s="499" t="s">
        <v>434</v>
      </c>
      <c r="CA11" s="499"/>
      <c r="CB11" s="499"/>
      <c r="CC11" s="499"/>
      <c r="CD11" s="499"/>
      <c r="CE11" s="499"/>
      <c r="CF11" s="499"/>
      <c r="CG11" s="499"/>
      <c r="CH11" s="499"/>
      <c r="CI11" s="499"/>
      <c r="CJ11" s="49"/>
      <c r="CK11" s="140" t="s">
        <v>317</v>
      </c>
      <c r="CL11" s="140"/>
      <c r="CM11" s="140"/>
      <c r="CN11" s="138"/>
      <c r="CO11" s="399"/>
      <c r="CP11" s="537" t="s">
        <v>430</v>
      </c>
      <c r="CQ11" s="509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99" t="s">
        <v>434</v>
      </c>
      <c r="DH11" s="499"/>
      <c r="DI11" s="499"/>
      <c r="DJ11" s="499"/>
      <c r="DK11" s="499"/>
      <c r="DL11" s="499"/>
      <c r="DM11" s="499"/>
      <c r="DN11" s="499"/>
      <c r="DO11" s="499"/>
      <c r="DP11" s="499"/>
      <c r="DQ11" s="49"/>
      <c r="DR11" s="49"/>
      <c r="DS11" s="140" t="s">
        <v>317</v>
      </c>
      <c r="DT11" s="140"/>
      <c r="DU11" s="138"/>
      <c r="DV11" s="403"/>
      <c r="DW11" s="522" t="s">
        <v>430</v>
      </c>
      <c r="DX11" s="523"/>
      <c r="DZ11" s="499" t="s">
        <v>434</v>
      </c>
      <c r="EA11" s="499"/>
      <c r="EB11" s="499"/>
      <c r="EC11" s="499"/>
      <c r="ED11" s="499"/>
      <c r="EE11" s="499"/>
      <c r="EF11" s="499"/>
      <c r="EG11" s="499"/>
      <c r="EH11" s="499"/>
      <c r="EI11" s="499"/>
      <c r="EJ11" s="49"/>
      <c r="EK11" s="140" t="s">
        <v>317</v>
      </c>
      <c r="EL11" s="140"/>
      <c r="EM11" s="140"/>
      <c r="EN11" s="138"/>
      <c r="EO11" s="403"/>
      <c r="EP11" s="522" t="s">
        <v>430</v>
      </c>
      <c r="EQ11" s="523"/>
      <c r="ES11" s="499" t="s">
        <v>434</v>
      </c>
      <c r="ET11" s="499"/>
      <c r="EU11" s="499"/>
      <c r="EV11" s="499"/>
      <c r="EW11" s="499"/>
      <c r="EX11" s="499"/>
      <c r="EY11" s="499"/>
      <c r="EZ11" s="499"/>
      <c r="FA11" s="499"/>
      <c r="FB11" s="499"/>
      <c r="FC11" s="49"/>
      <c r="FD11" s="140" t="s">
        <v>317</v>
      </c>
      <c r="FE11" s="140"/>
      <c r="FF11" s="140"/>
      <c r="FG11" s="138"/>
      <c r="FH11" s="403"/>
      <c r="FI11" s="508" t="s">
        <v>430</v>
      </c>
      <c r="FJ11" s="509"/>
      <c r="FK11" s="499" t="s">
        <v>434</v>
      </c>
      <c r="FL11" s="499"/>
      <c r="FM11" s="499"/>
      <c r="FN11" s="499"/>
      <c r="FO11" s="499"/>
      <c r="FP11" s="499"/>
      <c r="FQ11" s="499"/>
      <c r="FR11" s="499"/>
      <c r="FS11" s="499"/>
      <c r="FT11" s="499"/>
      <c r="FU11" s="49"/>
      <c r="FV11" s="140" t="s">
        <v>317</v>
      </c>
      <c r="FW11" s="140"/>
      <c r="FX11" s="140"/>
      <c r="FY11" s="138"/>
      <c r="FZ11" s="399"/>
      <c r="GA11" s="542" t="s">
        <v>430</v>
      </c>
      <c r="GB11" s="523"/>
    </row>
    <row r="12" spans="1:184" s="40" customFormat="1" ht="15.75" customHeight="1">
      <c r="A12" s="460" t="s">
        <v>435</v>
      </c>
      <c r="B12" s="460"/>
      <c r="C12" s="460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281"/>
      <c r="Q12" s="488">
        <v>3510136600</v>
      </c>
      <c r="R12" s="490"/>
      <c r="S12" s="49"/>
      <c r="T12" s="460" t="s">
        <v>435</v>
      </c>
      <c r="U12" s="460"/>
      <c r="V12" s="460"/>
      <c r="W12" s="249"/>
      <c r="X12" s="248"/>
      <c r="Y12" s="248"/>
      <c r="Z12" s="248"/>
      <c r="AA12" s="248"/>
      <c r="AB12" s="248"/>
      <c r="AC12" s="248"/>
      <c r="AD12" s="49"/>
      <c r="AE12" s="140" t="s">
        <v>241</v>
      </c>
      <c r="AF12" s="49"/>
      <c r="AG12" s="140"/>
      <c r="AH12" s="138"/>
      <c r="AI12" s="400"/>
      <c r="AJ12" s="535">
        <v>3510136600</v>
      </c>
      <c r="AK12" s="536"/>
      <c r="AL12" s="49"/>
      <c r="AM12" s="49"/>
      <c r="AN12" s="460" t="s">
        <v>435</v>
      </c>
      <c r="AO12" s="460"/>
      <c r="AP12" s="460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00"/>
      <c r="BD12" s="535">
        <v>3510136600</v>
      </c>
      <c r="BE12" s="536"/>
      <c r="BF12" s="49"/>
      <c r="BG12" s="460" t="s">
        <v>435</v>
      </c>
      <c r="BH12" s="460"/>
      <c r="BI12" s="460"/>
      <c r="BJ12" s="249"/>
      <c r="BK12" s="248"/>
      <c r="BL12" s="248"/>
      <c r="BM12" s="248"/>
      <c r="BN12" s="248"/>
      <c r="BO12" s="248"/>
      <c r="BP12" s="248"/>
      <c r="BQ12" s="49"/>
      <c r="BR12" s="49"/>
      <c r="BS12" s="140" t="s">
        <v>241</v>
      </c>
      <c r="BT12" s="140"/>
      <c r="BU12" s="138"/>
      <c r="BV12" s="400"/>
      <c r="BW12" s="535">
        <v>3510136600</v>
      </c>
      <c r="BX12" s="536"/>
      <c r="BY12" s="49"/>
      <c r="BZ12" s="460" t="s">
        <v>435</v>
      </c>
      <c r="CA12" s="460"/>
      <c r="CB12" s="460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281"/>
      <c r="CP12" s="488">
        <v>3510136600</v>
      </c>
      <c r="CQ12" s="490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460" t="s">
        <v>435</v>
      </c>
      <c r="DH12" s="460"/>
      <c r="DI12" s="460"/>
      <c r="DJ12" s="249"/>
      <c r="DK12" s="248"/>
      <c r="DL12" s="248"/>
      <c r="DM12" s="248"/>
      <c r="DN12" s="248"/>
      <c r="DO12" s="248"/>
      <c r="DP12" s="248"/>
      <c r="DQ12" s="49"/>
      <c r="DR12" s="49"/>
      <c r="DS12" s="140" t="s">
        <v>241</v>
      </c>
      <c r="DT12" s="140"/>
      <c r="DU12" s="138"/>
      <c r="DV12" s="400"/>
      <c r="DW12" s="535">
        <v>3510136600</v>
      </c>
      <c r="DX12" s="536"/>
      <c r="DY12" s="49"/>
      <c r="DZ12" s="460" t="s">
        <v>435</v>
      </c>
      <c r="EA12" s="460"/>
      <c r="EB12" s="460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00"/>
      <c r="EP12" s="535">
        <v>3510136600</v>
      </c>
      <c r="EQ12" s="536"/>
      <c r="ES12" s="460" t="s">
        <v>435</v>
      </c>
      <c r="ET12" s="460"/>
      <c r="EU12" s="460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00"/>
      <c r="FI12" s="489">
        <v>3510136600</v>
      </c>
      <c r="FJ12" s="490"/>
      <c r="FK12" s="460" t="s">
        <v>435</v>
      </c>
      <c r="FL12" s="460"/>
      <c r="FM12" s="460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281"/>
      <c r="GA12" s="488">
        <v>3510136600</v>
      </c>
      <c r="GB12" s="490"/>
    </row>
    <row r="13" spans="1:184" s="40" customFormat="1" ht="11.25" customHeight="1" hidden="1">
      <c r="A13" s="247" t="s">
        <v>289</v>
      </c>
      <c r="B13" s="250" t="s">
        <v>290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291</v>
      </c>
      <c r="M13" s="140"/>
      <c r="N13" s="140"/>
      <c r="O13" s="49"/>
      <c r="P13" s="281"/>
      <c r="Q13" s="400"/>
      <c r="R13" s="401"/>
      <c r="S13" s="49"/>
      <c r="T13" s="247" t="s">
        <v>289</v>
      </c>
      <c r="U13" s="250" t="s">
        <v>290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140" t="s">
        <v>291</v>
      </c>
      <c r="AF13" s="49"/>
      <c r="AG13" s="140"/>
      <c r="AH13" s="49"/>
      <c r="AI13" s="488"/>
      <c r="AJ13" s="489"/>
      <c r="AK13" s="490"/>
      <c r="AL13" s="49"/>
      <c r="AM13" s="49"/>
      <c r="AN13" s="247" t="s">
        <v>289</v>
      </c>
      <c r="AO13" s="250" t="s">
        <v>290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291</v>
      </c>
      <c r="AZ13" s="140"/>
      <c r="BA13" s="140"/>
      <c r="BB13" s="49"/>
      <c r="BC13" s="488"/>
      <c r="BD13" s="489"/>
      <c r="BE13" s="490"/>
      <c r="BF13" s="49"/>
      <c r="BG13" s="247" t="s">
        <v>289</v>
      </c>
      <c r="BH13" s="250" t="s">
        <v>290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140" t="s">
        <v>291</v>
      </c>
      <c r="BT13" s="140"/>
      <c r="BU13" s="49"/>
      <c r="BV13" s="488"/>
      <c r="BW13" s="489"/>
      <c r="BX13" s="490"/>
      <c r="BY13" s="49"/>
      <c r="BZ13" s="247" t="s">
        <v>289</v>
      </c>
      <c r="CA13" s="250" t="s">
        <v>290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291</v>
      </c>
      <c r="CL13" s="140"/>
      <c r="CM13" s="140"/>
      <c r="CN13" s="49"/>
      <c r="CO13" s="281"/>
      <c r="CP13" s="400"/>
      <c r="CQ13" s="401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289</v>
      </c>
      <c r="DH13" s="250" t="s">
        <v>290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140" t="s">
        <v>291</v>
      </c>
      <c r="DT13" s="140"/>
      <c r="DU13" s="49"/>
      <c r="DV13" s="488"/>
      <c r="DW13" s="489"/>
      <c r="DX13" s="490"/>
      <c r="DY13" s="49"/>
      <c r="DZ13" s="247" t="s">
        <v>289</v>
      </c>
      <c r="EA13" s="250" t="s">
        <v>290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291</v>
      </c>
      <c r="EL13" s="140"/>
      <c r="EM13" s="140"/>
      <c r="EN13" s="49"/>
      <c r="EO13" s="488"/>
      <c r="EP13" s="489"/>
      <c r="EQ13" s="490"/>
      <c r="ES13" s="247" t="s">
        <v>289</v>
      </c>
      <c r="ET13" s="250" t="s">
        <v>290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291</v>
      </c>
      <c r="FE13" s="140"/>
      <c r="FF13" s="140"/>
      <c r="FG13" s="49"/>
      <c r="FH13" s="488"/>
      <c r="FI13" s="489"/>
      <c r="FJ13" s="490"/>
      <c r="FK13" s="247" t="s">
        <v>289</v>
      </c>
      <c r="FL13" s="250" t="s">
        <v>290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291</v>
      </c>
      <c r="FW13" s="140"/>
      <c r="FX13" s="140"/>
      <c r="FY13" s="49"/>
      <c r="FZ13" s="281"/>
      <c r="GA13" s="400"/>
      <c r="GB13" s="401"/>
    </row>
    <row r="14" spans="1:184" s="40" customFormat="1" ht="13.5" customHeight="1" thickBot="1">
      <c r="A14" s="402" t="s">
        <v>308</v>
      </c>
      <c r="B14" s="402"/>
      <c r="C14" s="507" t="s">
        <v>309</v>
      </c>
      <c r="D14" s="507"/>
      <c r="E14" s="507"/>
      <c r="F14" s="507"/>
      <c r="G14" s="507"/>
      <c r="H14" s="507"/>
      <c r="I14" s="507"/>
      <c r="J14" s="507"/>
      <c r="K14" s="49"/>
      <c r="L14" s="122" t="s">
        <v>310</v>
      </c>
      <c r="M14" s="122"/>
      <c r="N14" s="122"/>
      <c r="O14" s="49"/>
      <c r="P14" s="281"/>
      <c r="Q14" s="534">
        <v>420</v>
      </c>
      <c r="R14" s="511"/>
      <c r="S14" s="49"/>
      <c r="T14" s="506" t="s">
        <v>308</v>
      </c>
      <c r="U14" s="506"/>
      <c r="V14" s="507" t="s">
        <v>309</v>
      </c>
      <c r="W14" s="507"/>
      <c r="X14" s="507"/>
      <c r="Y14" s="507"/>
      <c r="Z14" s="507"/>
      <c r="AA14" s="507"/>
      <c r="AB14" s="507"/>
      <c r="AC14" s="507"/>
      <c r="AD14" s="49"/>
      <c r="AE14" s="122" t="s">
        <v>310</v>
      </c>
      <c r="AF14" s="49"/>
      <c r="AG14" s="122"/>
      <c r="AH14" s="49"/>
      <c r="AI14" s="404"/>
      <c r="AJ14" s="519">
        <v>420</v>
      </c>
      <c r="AK14" s="520"/>
      <c r="AL14" s="49"/>
      <c r="AM14" s="49"/>
      <c r="AN14" s="506" t="s">
        <v>308</v>
      </c>
      <c r="AO14" s="506"/>
      <c r="AP14" s="507" t="s">
        <v>309</v>
      </c>
      <c r="AQ14" s="507"/>
      <c r="AR14" s="507"/>
      <c r="AS14" s="507"/>
      <c r="AT14" s="507"/>
      <c r="AU14" s="507"/>
      <c r="AV14" s="507"/>
      <c r="AW14" s="507"/>
      <c r="AX14" s="49"/>
      <c r="AY14" s="122" t="s">
        <v>310</v>
      </c>
      <c r="AZ14" s="122"/>
      <c r="BA14" s="122"/>
      <c r="BB14" s="49"/>
      <c r="BC14" s="404"/>
      <c r="BD14" s="519">
        <v>420</v>
      </c>
      <c r="BE14" s="520"/>
      <c r="BF14" s="49"/>
      <c r="BG14" s="506" t="s">
        <v>308</v>
      </c>
      <c r="BH14" s="506"/>
      <c r="BI14" s="507" t="s">
        <v>309</v>
      </c>
      <c r="BJ14" s="507"/>
      <c r="BK14" s="507"/>
      <c r="BL14" s="507"/>
      <c r="BM14" s="507"/>
      <c r="BN14" s="507"/>
      <c r="BO14" s="507"/>
      <c r="BP14" s="507"/>
      <c r="BQ14" s="49"/>
      <c r="BR14" s="49"/>
      <c r="BS14" s="122" t="s">
        <v>310</v>
      </c>
      <c r="BT14" s="122"/>
      <c r="BU14" s="49"/>
      <c r="BV14" s="404"/>
      <c r="BW14" s="519">
        <v>420</v>
      </c>
      <c r="BX14" s="520"/>
      <c r="BY14" s="49"/>
      <c r="BZ14" s="506" t="s">
        <v>308</v>
      </c>
      <c r="CA14" s="506"/>
      <c r="CB14" s="507" t="s">
        <v>309</v>
      </c>
      <c r="CC14" s="507"/>
      <c r="CD14" s="507"/>
      <c r="CE14" s="507"/>
      <c r="CF14" s="507"/>
      <c r="CG14" s="507"/>
      <c r="CH14" s="507"/>
      <c r="CI14" s="507"/>
      <c r="CJ14" s="49"/>
      <c r="CK14" s="122" t="s">
        <v>310</v>
      </c>
      <c r="CL14" s="122"/>
      <c r="CM14" s="122"/>
      <c r="CN14" s="49"/>
      <c r="CO14" s="281"/>
      <c r="CP14" s="534">
        <v>420</v>
      </c>
      <c r="CQ14" s="511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506" t="s">
        <v>308</v>
      </c>
      <c r="DH14" s="506"/>
      <c r="DI14" s="507" t="s">
        <v>309</v>
      </c>
      <c r="DJ14" s="507"/>
      <c r="DK14" s="507"/>
      <c r="DL14" s="507"/>
      <c r="DM14" s="507"/>
      <c r="DN14" s="507"/>
      <c r="DO14" s="507"/>
      <c r="DP14" s="507"/>
      <c r="DQ14" s="49"/>
      <c r="DR14" s="49"/>
      <c r="DS14" s="122" t="s">
        <v>310</v>
      </c>
      <c r="DT14" s="122"/>
      <c r="DU14" s="49"/>
      <c r="DV14" s="404"/>
      <c r="DW14" s="519">
        <v>420</v>
      </c>
      <c r="DX14" s="520"/>
      <c r="DY14" s="49"/>
      <c r="DZ14" s="506" t="s">
        <v>308</v>
      </c>
      <c r="EA14" s="506"/>
      <c r="EB14" s="507" t="s">
        <v>309</v>
      </c>
      <c r="EC14" s="507"/>
      <c r="ED14" s="507"/>
      <c r="EE14" s="507"/>
      <c r="EF14" s="507"/>
      <c r="EG14" s="507"/>
      <c r="EH14" s="507"/>
      <c r="EI14" s="507"/>
      <c r="EJ14" s="49"/>
      <c r="EK14" s="122" t="s">
        <v>310</v>
      </c>
      <c r="EL14" s="122"/>
      <c r="EM14" s="122"/>
      <c r="EN14" s="49"/>
      <c r="EO14" s="404"/>
      <c r="EP14" s="519">
        <v>420</v>
      </c>
      <c r="EQ14" s="520"/>
      <c r="ES14" s="506" t="s">
        <v>308</v>
      </c>
      <c r="ET14" s="506"/>
      <c r="EU14" s="507" t="s">
        <v>309</v>
      </c>
      <c r="EV14" s="507"/>
      <c r="EW14" s="507"/>
      <c r="EX14" s="507"/>
      <c r="EY14" s="507"/>
      <c r="EZ14" s="507"/>
      <c r="FA14" s="507"/>
      <c r="FB14" s="507"/>
      <c r="FC14" s="49"/>
      <c r="FD14" s="122" t="s">
        <v>310</v>
      </c>
      <c r="FE14" s="122"/>
      <c r="FF14" s="122"/>
      <c r="FG14" s="49"/>
      <c r="FH14" s="404"/>
      <c r="FI14" s="510">
        <v>420</v>
      </c>
      <c r="FJ14" s="511"/>
      <c r="FK14" s="506" t="s">
        <v>308</v>
      </c>
      <c r="FL14" s="506"/>
      <c r="FM14" s="507" t="s">
        <v>309</v>
      </c>
      <c r="FN14" s="507"/>
      <c r="FO14" s="507"/>
      <c r="FP14" s="507"/>
      <c r="FQ14" s="507"/>
      <c r="FR14" s="507"/>
      <c r="FS14" s="507"/>
      <c r="FT14" s="507"/>
      <c r="FU14" s="49"/>
      <c r="FV14" s="122" t="s">
        <v>310</v>
      </c>
      <c r="FW14" s="122"/>
      <c r="FX14" s="122"/>
      <c r="FY14" s="49"/>
      <c r="FZ14" s="281"/>
      <c r="GA14" s="543">
        <v>420</v>
      </c>
      <c r="GB14" s="520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97"/>
      <c r="Q15" s="497"/>
      <c r="R15" s="497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97"/>
      <c r="AJ15" s="497"/>
      <c r="AK15" s="497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97"/>
      <c r="BD15" s="497"/>
      <c r="BE15" s="497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97"/>
      <c r="BW15" s="497"/>
      <c r="BX15" s="497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97"/>
      <c r="CP15" s="497"/>
      <c r="CQ15" s="497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97"/>
      <c r="DW15" s="497"/>
      <c r="DX15" s="497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97"/>
      <c r="EP15" s="497"/>
      <c r="EQ15" s="497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97"/>
      <c r="FI15" s="497"/>
      <c r="FJ15" s="497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97"/>
      <c r="GA15" s="497"/>
      <c r="GB15" s="497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436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436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436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436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436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436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436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436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436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63" t="s">
        <v>411</v>
      </c>
      <c r="B18" s="463"/>
      <c r="C18" s="463"/>
      <c r="D18" s="256"/>
      <c r="E18" s="251"/>
      <c r="F18" s="251"/>
      <c r="G18" s="257" t="s">
        <v>326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63" t="s">
        <v>411</v>
      </c>
      <c r="U18" s="463"/>
      <c r="V18" s="463"/>
      <c r="W18" s="461" t="s">
        <v>438</v>
      </c>
      <c r="X18" s="461"/>
      <c r="Y18" s="461"/>
      <c r="Z18" s="461"/>
      <c r="AA18" s="461"/>
      <c r="AB18" s="461"/>
      <c r="AC18" s="461"/>
      <c r="AD18" s="49"/>
      <c r="AE18" s="49"/>
      <c r="AF18" s="49"/>
      <c r="AG18" s="49"/>
      <c r="AH18" s="49"/>
      <c r="AI18" s="49"/>
      <c r="AJ18" s="49"/>
      <c r="AK18" s="58"/>
      <c r="AN18" s="463" t="s">
        <v>411</v>
      </c>
      <c r="AO18" s="463"/>
      <c r="AP18" s="463"/>
      <c r="AQ18" s="462" t="s">
        <v>439</v>
      </c>
      <c r="AR18" s="462"/>
      <c r="AS18" s="462"/>
      <c r="AT18" s="462"/>
      <c r="AU18" s="462"/>
      <c r="AV18" s="462"/>
      <c r="AW18" s="462"/>
      <c r="AX18" s="49"/>
      <c r="AY18" s="49"/>
      <c r="AZ18" s="49"/>
      <c r="BA18" s="49"/>
      <c r="BB18" s="49"/>
      <c r="BC18" s="49"/>
      <c r="BD18" s="49"/>
      <c r="BE18" s="58"/>
      <c r="BG18" s="463" t="s">
        <v>411</v>
      </c>
      <c r="BH18" s="463"/>
      <c r="BI18" s="463"/>
      <c r="BJ18" s="462" t="s">
        <v>429</v>
      </c>
      <c r="BK18" s="462"/>
      <c r="BL18" s="462"/>
      <c r="BM18" s="462"/>
      <c r="BN18" s="462"/>
      <c r="BO18" s="462"/>
      <c r="BP18" s="462"/>
      <c r="BQ18" s="49"/>
      <c r="BR18" s="49"/>
      <c r="BS18" s="49"/>
      <c r="BT18" s="49"/>
      <c r="BU18" s="49"/>
      <c r="BV18" s="49"/>
      <c r="BW18" s="49"/>
      <c r="BX18" s="58"/>
      <c r="BZ18" s="463" t="s">
        <v>411</v>
      </c>
      <c r="CA18" s="463"/>
      <c r="CB18" s="463"/>
      <c r="CC18" s="462" t="s">
        <v>440</v>
      </c>
      <c r="CD18" s="462"/>
      <c r="CE18" s="462"/>
      <c r="CF18" s="462"/>
      <c r="CG18" s="462"/>
      <c r="CH18" s="462"/>
      <c r="CI18" s="462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63" t="s">
        <v>411</v>
      </c>
      <c r="DH18" s="463"/>
      <c r="DI18" s="463"/>
      <c r="DJ18" s="462" t="s">
        <v>441</v>
      </c>
      <c r="DK18" s="462"/>
      <c r="DL18" s="462"/>
      <c r="DM18" s="462"/>
      <c r="DN18" s="462"/>
      <c r="DO18" s="462"/>
      <c r="DP18" s="462"/>
      <c r="DQ18" s="49"/>
      <c r="DR18" s="49"/>
      <c r="DS18" s="49"/>
      <c r="DT18" s="49"/>
      <c r="DU18" s="49"/>
      <c r="DV18" s="49"/>
      <c r="DW18" s="49"/>
      <c r="DX18" s="58"/>
      <c r="DZ18" s="463" t="s">
        <v>411</v>
      </c>
      <c r="EA18" s="463"/>
      <c r="EB18" s="463"/>
      <c r="EC18" s="462" t="s">
        <v>442</v>
      </c>
      <c r="ED18" s="462"/>
      <c r="EE18" s="462"/>
      <c r="EF18" s="462"/>
      <c r="EG18" s="462"/>
      <c r="EH18" s="462"/>
      <c r="EI18" s="462"/>
      <c r="EJ18" s="49"/>
      <c r="EK18" s="49"/>
      <c r="EL18" s="49"/>
      <c r="EM18" s="49"/>
      <c r="EN18" s="49"/>
      <c r="EO18" s="49"/>
      <c r="EP18" s="49"/>
      <c r="EQ18" s="58"/>
      <c r="ES18" s="463" t="s">
        <v>411</v>
      </c>
      <c r="ET18" s="463"/>
      <c r="EU18" s="463"/>
      <c r="EV18" s="539" t="s">
        <v>443</v>
      </c>
      <c r="EW18" s="539"/>
      <c r="EX18" s="539"/>
      <c r="EY18" s="539"/>
      <c r="EZ18" s="539"/>
      <c r="FA18" s="539"/>
      <c r="FB18" s="539"/>
      <c r="FC18" s="49"/>
      <c r="FD18" s="49"/>
      <c r="FE18" s="49"/>
      <c r="FF18" s="49"/>
      <c r="FG18" s="49"/>
      <c r="FH18" s="49"/>
      <c r="FI18" s="49"/>
      <c r="FJ18" s="58"/>
      <c r="FK18" s="463" t="s">
        <v>411</v>
      </c>
      <c r="FL18" s="463"/>
      <c r="FM18" s="463"/>
      <c r="FN18" s="461" t="s">
        <v>444</v>
      </c>
      <c r="FO18" s="461"/>
      <c r="FP18" s="461"/>
      <c r="FQ18" s="461"/>
      <c r="FR18" s="461"/>
      <c r="FS18" s="461"/>
      <c r="FT18" s="46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465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465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465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437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465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465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465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465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465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292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292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292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292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292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292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292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292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292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413" t="s">
        <v>0</v>
      </c>
      <c r="B21" s="415" t="s">
        <v>2</v>
      </c>
      <c r="C21" s="415" t="s">
        <v>311</v>
      </c>
      <c r="D21" s="415" t="s">
        <v>426</v>
      </c>
      <c r="E21" s="483" t="s">
        <v>313</v>
      </c>
      <c r="F21" s="486"/>
      <c r="G21" s="415" t="s">
        <v>194</v>
      </c>
      <c r="H21" s="415" t="s">
        <v>248</v>
      </c>
      <c r="I21" s="415" t="s">
        <v>314</v>
      </c>
      <c r="J21" s="415" t="s">
        <v>315</v>
      </c>
      <c r="K21" s="468" t="s">
        <v>331</v>
      </c>
      <c r="L21" s="469"/>
      <c r="M21" s="469"/>
      <c r="N21" s="470"/>
      <c r="O21" s="483" t="s">
        <v>332</v>
      </c>
      <c r="P21" s="486"/>
      <c r="Q21" s="483" t="s">
        <v>316</v>
      </c>
      <c r="R21" s="480"/>
      <c r="S21" s="480" t="s">
        <v>247</v>
      </c>
      <c r="T21" s="413" t="s">
        <v>0</v>
      </c>
      <c r="U21" s="415" t="s">
        <v>2</v>
      </c>
      <c r="V21" s="415" t="s">
        <v>311</v>
      </c>
      <c r="W21" s="415" t="s">
        <v>312</v>
      </c>
      <c r="X21" s="483" t="s">
        <v>313</v>
      </c>
      <c r="Y21" s="486"/>
      <c r="Z21" s="415" t="s">
        <v>194</v>
      </c>
      <c r="AA21" s="415" t="s">
        <v>248</v>
      </c>
      <c r="AB21" s="515" t="s">
        <v>314</v>
      </c>
      <c r="AC21" s="415" t="s">
        <v>315</v>
      </c>
      <c r="AD21" s="468" t="s">
        <v>331</v>
      </c>
      <c r="AE21" s="469"/>
      <c r="AF21" s="469"/>
      <c r="AG21" s="470"/>
      <c r="AH21" s="483" t="s">
        <v>332</v>
      </c>
      <c r="AI21" s="486"/>
      <c r="AJ21" s="483" t="s">
        <v>316</v>
      </c>
      <c r="AK21" s="480"/>
      <c r="AL21" s="480" t="s">
        <v>247</v>
      </c>
      <c r="AM21" s="378"/>
      <c r="AN21" s="413" t="s">
        <v>0</v>
      </c>
      <c r="AO21" s="415" t="s">
        <v>2</v>
      </c>
      <c r="AP21" s="415" t="s">
        <v>311</v>
      </c>
      <c r="AQ21" s="415" t="s">
        <v>312</v>
      </c>
      <c r="AR21" s="483" t="s">
        <v>313</v>
      </c>
      <c r="AS21" s="486"/>
      <c r="AT21" s="415" t="s">
        <v>194</v>
      </c>
      <c r="AU21" s="415" t="s">
        <v>248</v>
      </c>
      <c r="AV21" s="415" t="s">
        <v>314</v>
      </c>
      <c r="AW21" s="415" t="s">
        <v>315</v>
      </c>
      <c r="AX21" s="468" t="s">
        <v>331</v>
      </c>
      <c r="AY21" s="469"/>
      <c r="AZ21" s="469"/>
      <c r="BA21" s="470"/>
      <c r="BB21" s="483" t="s">
        <v>332</v>
      </c>
      <c r="BC21" s="486"/>
      <c r="BD21" s="483" t="s">
        <v>316</v>
      </c>
      <c r="BE21" s="480"/>
      <c r="BF21" s="480" t="s">
        <v>247</v>
      </c>
      <c r="BG21" s="413" t="s">
        <v>0</v>
      </c>
      <c r="BH21" s="415" t="s">
        <v>2</v>
      </c>
      <c r="BI21" s="415" t="s">
        <v>311</v>
      </c>
      <c r="BJ21" s="415" t="s">
        <v>312</v>
      </c>
      <c r="BK21" s="483" t="s">
        <v>313</v>
      </c>
      <c r="BL21" s="486"/>
      <c r="BM21" s="415" t="s">
        <v>194</v>
      </c>
      <c r="BN21" s="415" t="s">
        <v>248</v>
      </c>
      <c r="BO21" s="415" t="s">
        <v>314</v>
      </c>
      <c r="BP21" s="415" t="s">
        <v>315</v>
      </c>
      <c r="BQ21" s="468" t="s">
        <v>331</v>
      </c>
      <c r="BR21" s="469"/>
      <c r="BS21" s="469"/>
      <c r="BT21" s="470"/>
      <c r="BU21" s="483" t="s">
        <v>332</v>
      </c>
      <c r="BV21" s="486"/>
      <c r="BW21" s="483" t="s">
        <v>316</v>
      </c>
      <c r="BX21" s="480"/>
      <c r="BY21" s="480" t="s">
        <v>247</v>
      </c>
      <c r="BZ21" s="413" t="s">
        <v>0</v>
      </c>
      <c r="CA21" s="415" t="s">
        <v>2</v>
      </c>
      <c r="CB21" s="415" t="s">
        <v>311</v>
      </c>
      <c r="CC21" s="415" t="s">
        <v>312</v>
      </c>
      <c r="CD21" s="483" t="s">
        <v>313</v>
      </c>
      <c r="CE21" s="486"/>
      <c r="CF21" s="415" t="s">
        <v>194</v>
      </c>
      <c r="CG21" s="415" t="s">
        <v>431</v>
      </c>
      <c r="CH21" s="415" t="s">
        <v>314</v>
      </c>
      <c r="CI21" s="415" t="s">
        <v>315</v>
      </c>
      <c r="CJ21" s="468" t="s">
        <v>331</v>
      </c>
      <c r="CK21" s="469"/>
      <c r="CL21" s="469"/>
      <c r="CM21" s="470"/>
      <c r="CN21" s="483" t="s">
        <v>332</v>
      </c>
      <c r="CO21" s="486"/>
      <c r="CP21" s="483" t="s">
        <v>316</v>
      </c>
      <c r="CQ21" s="480"/>
      <c r="CR21" s="480" t="s">
        <v>247</v>
      </c>
      <c r="CS21" s="413" t="s">
        <v>0</v>
      </c>
      <c r="CT21" s="415" t="s">
        <v>2</v>
      </c>
      <c r="CU21" s="415" t="s">
        <v>3</v>
      </c>
      <c r="CV21" s="415" t="s">
        <v>4</v>
      </c>
      <c r="CW21" s="415" t="s">
        <v>5</v>
      </c>
      <c r="CX21" s="415" t="s">
        <v>194</v>
      </c>
      <c r="CY21" s="424" t="s">
        <v>79</v>
      </c>
      <c r="CZ21" s="415" t="s">
        <v>80</v>
      </c>
      <c r="DA21" s="512" t="s">
        <v>7</v>
      </c>
      <c r="DB21" s="512"/>
      <c r="DC21" s="524" t="s">
        <v>8</v>
      </c>
      <c r="DD21" s="525"/>
      <c r="DE21" s="417" t="s">
        <v>9</v>
      </c>
      <c r="DG21" s="413" t="s">
        <v>0</v>
      </c>
      <c r="DH21" s="415" t="s">
        <v>2</v>
      </c>
      <c r="DI21" s="415" t="s">
        <v>311</v>
      </c>
      <c r="DJ21" s="415" t="s">
        <v>312</v>
      </c>
      <c r="DK21" s="483" t="s">
        <v>313</v>
      </c>
      <c r="DL21" s="486"/>
      <c r="DM21" s="415" t="s">
        <v>194</v>
      </c>
      <c r="DN21" s="415" t="s">
        <v>248</v>
      </c>
      <c r="DO21" s="415" t="s">
        <v>314</v>
      </c>
      <c r="DP21" s="415" t="s">
        <v>315</v>
      </c>
      <c r="DQ21" s="468" t="s">
        <v>331</v>
      </c>
      <c r="DR21" s="469"/>
      <c r="DS21" s="469"/>
      <c r="DT21" s="470"/>
      <c r="DU21" s="483" t="s">
        <v>332</v>
      </c>
      <c r="DV21" s="486"/>
      <c r="DW21" s="483" t="s">
        <v>316</v>
      </c>
      <c r="DX21" s="480"/>
      <c r="DY21" s="480" t="s">
        <v>249</v>
      </c>
      <c r="DZ21" s="413" t="s">
        <v>0</v>
      </c>
      <c r="EA21" s="415" t="s">
        <v>2</v>
      </c>
      <c r="EB21" s="415" t="s">
        <v>311</v>
      </c>
      <c r="EC21" s="415" t="s">
        <v>312</v>
      </c>
      <c r="ED21" s="483" t="s">
        <v>313</v>
      </c>
      <c r="EE21" s="486"/>
      <c r="EF21" s="415" t="s">
        <v>194</v>
      </c>
      <c r="EG21" s="415" t="s">
        <v>248</v>
      </c>
      <c r="EH21" s="415" t="s">
        <v>314</v>
      </c>
      <c r="EI21" s="415" t="s">
        <v>315</v>
      </c>
      <c r="EJ21" s="468" t="s">
        <v>331</v>
      </c>
      <c r="EK21" s="469"/>
      <c r="EL21" s="469"/>
      <c r="EM21" s="470"/>
      <c r="EN21" s="483" t="s">
        <v>332</v>
      </c>
      <c r="EO21" s="486"/>
      <c r="EP21" s="483" t="s">
        <v>316</v>
      </c>
      <c r="EQ21" s="480"/>
      <c r="ER21" s="480" t="s">
        <v>249</v>
      </c>
      <c r="ES21" s="413" t="s">
        <v>0</v>
      </c>
      <c r="ET21" s="415" t="s">
        <v>2</v>
      </c>
      <c r="EU21" s="415" t="s">
        <v>311</v>
      </c>
      <c r="EV21" s="415" t="s">
        <v>312</v>
      </c>
      <c r="EW21" s="483" t="s">
        <v>313</v>
      </c>
      <c r="EX21" s="486"/>
      <c r="EY21" s="415" t="s">
        <v>194</v>
      </c>
      <c r="EZ21" s="415" t="s">
        <v>248</v>
      </c>
      <c r="FA21" s="415" t="s">
        <v>314</v>
      </c>
      <c r="FB21" s="415" t="s">
        <v>315</v>
      </c>
      <c r="FC21" s="468" t="s">
        <v>331</v>
      </c>
      <c r="FD21" s="469"/>
      <c r="FE21" s="469"/>
      <c r="FF21" s="470"/>
      <c r="FG21" s="483" t="s">
        <v>332</v>
      </c>
      <c r="FH21" s="486"/>
      <c r="FI21" s="483" t="s">
        <v>316</v>
      </c>
      <c r="FJ21" s="480"/>
      <c r="FK21" s="413" t="s">
        <v>0</v>
      </c>
      <c r="FL21" s="415" t="s">
        <v>2</v>
      </c>
      <c r="FM21" s="415" t="s">
        <v>311</v>
      </c>
      <c r="FN21" s="415" t="s">
        <v>312</v>
      </c>
      <c r="FO21" s="483" t="s">
        <v>313</v>
      </c>
      <c r="FP21" s="486"/>
      <c r="FQ21" s="415" t="s">
        <v>194</v>
      </c>
      <c r="FR21" s="415" t="s">
        <v>248</v>
      </c>
      <c r="FS21" s="415" t="s">
        <v>314</v>
      </c>
      <c r="FT21" s="415" t="s">
        <v>315</v>
      </c>
      <c r="FU21" s="468" t="s">
        <v>331</v>
      </c>
      <c r="FV21" s="469"/>
      <c r="FW21" s="469"/>
      <c r="FX21" s="470"/>
      <c r="FY21" s="483" t="s">
        <v>332</v>
      </c>
      <c r="FZ21" s="486"/>
      <c r="GA21" s="483" t="s">
        <v>316</v>
      </c>
      <c r="GB21" s="480"/>
    </row>
    <row r="22" spans="1:184" ht="21" customHeight="1">
      <c r="A22" s="495"/>
      <c r="B22" s="466"/>
      <c r="C22" s="466"/>
      <c r="D22" s="466"/>
      <c r="E22" s="487" t="s">
        <v>86</v>
      </c>
      <c r="F22" s="526" t="s">
        <v>419</v>
      </c>
      <c r="G22" s="466"/>
      <c r="H22" s="466"/>
      <c r="I22" s="466"/>
      <c r="J22" s="466"/>
      <c r="K22" s="471" t="s">
        <v>86</v>
      </c>
      <c r="L22" s="474" t="s">
        <v>420</v>
      </c>
      <c r="M22" s="475"/>
      <c r="N22" s="476"/>
      <c r="O22" s="464" t="s">
        <v>86</v>
      </c>
      <c r="P22" s="484" t="s">
        <v>340</v>
      </c>
      <c r="Q22" s="464" t="s">
        <v>86</v>
      </c>
      <c r="R22" s="465" t="s">
        <v>419</v>
      </c>
      <c r="S22" s="481"/>
      <c r="T22" s="495"/>
      <c r="U22" s="466"/>
      <c r="V22" s="466"/>
      <c r="W22" s="466"/>
      <c r="X22" s="487" t="s">
        <v>86</v>
      </c>
      <c r="Y22" s="487" t="s">
        <v>419</v>
      </c>
      <c r="Z22" s="466"/>
      <c r="AA22" s="466"/>
      <c r="AB22" s="516"/>
      <c r="AC22" s="466"/>
      <c r="AD22" s="471" t="s">
        <v>86</v>
      </c>
      <c r="AE22" s="474" t="s">
        <v>420</v>
      </c>
      <c r="AF22" s="475"/>
      <c r="AG22" s="476"/>
      <c r="AH22" s="464" t="s">
        <v>86</v>
      </c>
      <c r="AI22" s="484" t="s">
        <v>340</v>
      </c>
      <c r="AJ22" s="464" t="s">
        <v>86</v>
      </c>
      <c r="AK22" s="465" t="s">
        <v>419</v>
      </c>
      <c r="AL22" s="481"/>
      <c r="AM22" s="375"/>
      <c r="AN22" s="495"/>
      <c r="AO22" s="466"/>
      <c r="AP22" s="466"/>
      <c r="AQ22" s="466"/>
      <c r="AR22" s="487" t="s">
        <v>86</v>
      </c>
      <c r="AS22" s="487" t="s">
        <v>419</v>
      </c>
      <c r="AT22" s="466"/>
      <c r="AU22" s="466"/>
      <c r="AV22" s="466"/>
      <c r="AW22" s="466"/>
      <c r="AX22" s="471" t="s">
        <v>86</v>
      </c>
      <c r="AY22" s="474" t="s">
        <v>420</v>
      </c>
      <c r="AZ22" s="475"/>
      <c r="BA22" s="476"/>
      <c r="BB22" s="464" t="s">
        <v>86</v>
      </c>
      <c r="BC22" s="484" t="s">
        <v>340</v>
      </c>
      <c r="BD22" s="464" t="s">
        <v>86</v>
      </c>
      <c r="BE22" s="465" t="s">
        <v>419</v>
      </c>
      <c r="BF22" s="481"/>
      <c r="BG22" s="495"/>
      <c r="BH22" s="466"/>
      <c r="BI22" s="466"/>
      <c r="BJ22" s="466"/>
      <c r="BK22" s="487" t="s">
        <v>86</v>
      </c>
      <c r="BL22" s="487" t="s">
        <v>419</v>
      </c>
      <c r="BM22" s="466"/>
      <c r="BN22" s="466"/>
      <c r="BO22" s="466"/>
      <c r="BP22" s="466"/>
      <c r="BQ22" s="471" t="s">
        <v>86</v>
      </c>
      <c r="BR22" s="474" t="s">
        <v>420</v>
      </c>
      <c r="BS22" s="475"/>
      <c r="BT22" s="476"/>
      <c r="BU22" s="464" t="s">
        <v>86</v>
      </c>
      <c r="BV22" s="484" t="s">
        <v>340</v>
      </c>
      <c r="BW22" s="464" t="s">
        <v>86</v>
      </c>
      <c r="BX22" s="465" t="s">
        <v>419</v>
      </c>
      <c r="BY22" s="481"/>
      <c r="BZ22" s="495"/>
      <c r="CA22" s="466"/>
      <c r="CB22" s="466"/>
      <c r="CC22" s="466"/>
      <c r="CD22" s="487" t="s">
        <v>86</v>
      </c>
      <c r="CE22" s="487" t="s">
        <v>419</v>
      </c>
      <c r="CF22" s="466"/>
      <c r="CG22" s="466"/>
      <c r="CH22" s="466"/>
      <c r="CI22" s="466"/>
      <c r="CJ22" s="471" t="s">
        <v>86</v>
      </c>
      <c r="CK22" s="474" t="s">
        <v>420</v>
      </c>
      <c r="CL22" s="475"/>
      <c r="CM22" s="476"/>
      <c r="CN22" s="464" t="s">
        <v>86</v>
      </c>
      <c r="CO22" s="484" t="s">
        <v>340</v>
      </c>
      <c r="CP22" s="464" t="s">
        <v>86</v>
      </c>
      <c r="CQ22" s="465" t="s">
        <v>419</v>
      </c>
      <c r="CR22" s="481"/>
      <c r="CS22" s="495"/>
      <c r="CT22" s="466"/>
      <c r="CU22" s="466"/>
      <c r="CV22" s="466"/>
      <c r="CW22" s="466"/>
      <c r="CX22" s="466"/>
      <c r="CY22" s="466"/>
      <c r="CZ22" s="466"/>
      <c r="DA22" s="374"/>
      <c r="DB22" s="374"/>
      <c r="DC22" s="373"/>
      <c r="DD22" s="375"/>
      <c r="DE22" s="513"/>
      <c r="DG22" s="495"/>
      <c r="DH22" s="466"/>
      <c r="DI22" s="466"/>
      <c r="DJ22" s="466"/>
      <c r="DK22" s="487" t="s">
        <v>86</v>
      </c>
      <c r="DL22" s="487" t="s">
        <v>419</v>
      </c>
      <c r="DM22" s="466"/>
      <c r="DN22" s="466"/>
      <c r="DO22" s="466"/>
      <c r="DP22" s="466"/>
      <c r="DQ22" s="471" t="s">
        <v>86</v>
      </c>
      <c r="DR22" s="474" t="s">
        <v>420</v>
      </c>
      <c r="DS22" s="475"/>
      <c r="DT22" s="476"/>
      <c r="DU22" s="464" t="s">
        <v>86</v>
      </c>
      <c r="DV22" s="484" t="s">
        <v>340</v>
      </c>
      <c r="DW22" s="464" t="s">
        <v>86</v>
      </c>
      <c r="DX22" s="465" t="s">
        <v>419</v>
      </c>
      <c r="DY22" s="481"/>
      <c r="DZ22" s="495"/>
      <c r="EA22" s="466"/>
      <c r="EB22" s="466"/>
      <c r="EC22" s="466"/>
      <c r="ED22" s="487" t="s">
        <v>86</v>
      </c>
      <c r="EE22" s="487" t="s">
        <v>419</v>
      </c>
      <c r="EF22" s="466"/>
      <c r="EG22" s="466"/>
      <c r="EH22" s="466"/>
      <c r="EI22" s="466"/>
      <c r="EJ22" s="471" t="s">
        <v>86</v>
      </c>
      <c r="EK22" s="474" t="s">
        <v>420</v>
      </c>
      <c r="EL22" s="475"/>
      <c r="EM22" s="476"/>
      <c r="EN22" s="464" t="s">
        <v>86</v>
      </c>
      <c r="EO22" s="484" t="s">
        <v>340</v>
      </c>
      <c r="EP22" s="464" t="s">
        <v>86</v>
      </c>
      <c r="EQ22" s="465" t="s">
        <v>419</v>
      </c>
      <c r="ER22" s="481"/>
      <c r="ES22" s="495"/>
      <c r="ET22" s="466"/>
      <c r="EU22" s="466"/>
      <c r="EV22" s="466"/>
      <c r="EW22" s="487" t="s">
        <v>86</v>
      </c>
      <c r="EX22" s="487" t="s">
        <v>419</v>
      </c>
      <c r="EY22" s="466"/>
      <c r="EZ22" s="466"/>
      <c r="FA22" s="466"/>
      <c r="FB22" s="466"/>
      <c r="FC22" s="471" t="s">
        <v>86</v>
      </c>
      <c r="FD22" s="474" t="s">
        <v>420</v>
      </c>
      <c r="FE22" s="475"/>
      <c r="FF22" s="476"/>
      <c r="FG22" s="464" t="s">
        <v>86</v>
      </c>
      <c r="FH22" s="484" t="s">
        <v>340</v>
      </c>
      <c r="FI22" s="464" t="s">
        <v>86</v>
      </c>
      <c r="FJ22" s="465" t="s">
        <v>419</v>
      </c>
      <c r="FK22" s="495"/>
      <c r="FL22" s="466"/>
      <c r="FM22" s="466"/>
      <c r="FN22" s="466"/>
      <c r="FO22" s="487" t="s">
        <v>86</v>
      </c>
      <c r="FP22" s="487" t="s">
        <v>419</v>
      </c>
      <c r="FQ22" s="466"/>
      <c r="FR22" s="466"/>
      <c r="FS22" s="466"/>
      <c r="FT22" s="466"/>
      <c r="FU22" s="471" t="s">
        <v>86</v>
      </c>
      <c r="FV22" s="474" t="s">
        <v>420</v>
      </c>
      <c r="FW22" s="475"/>
      <c r="FX22" s="476"/>
      <c r="FY22" s="464" t="s">
        <v>86</v>
      </c>
      <c r="FZ22" s="484" t="s">
        <v>340</v>
      </c>
      <c r="GA22" s="464" t="s">
        <v>86</v>
      </c>
      <c r="GB22" s="465" t="s">
        <v>419</v>
      </c>
    </row>
    <row r="23" spans="1:184" ht="34.5" customHeight="1">
      <c r="A23" s="495"/>
      <c r="B23" s="466"/>
      <c r="C23" s="466"/>
      <c r="D23" s="466"/>
      <c r="E23" s="487"/>
      <c r="F23" s="527"/>
      <c r="G23" s="466"/>
      <c r="H23" s="466"/>
      <c r="I23" s="466"/>
      <c r="J23" s="466"/>
      <c r="K23" s="472"/>
      <c r="L23" s="477" t="s">
        <v>422</v>
      </c>
      <c r="M23" s="479" t="s">
        <v>421</v>
      </c>
      <c r="N23" s="479"/>
      <c r="O23" s="464"/>
      <c r="P23" s="484"/>
      <c r="Q23" s="464"/>
      <c r="R23" s="466"/>
      <c r="S23" s="481"/>
      <c r="T23" s="495"/>
      <c r="U23" s="466"/>
      <c r="V23" s="466"/>
      <c r="W23" s="466"/>
      <c r="X23" s="487"/>
      <c r="Y23" s="487"/>
      <c r="Z23" s="466"/>
      <c r="AA23" s="466"/>
      <c r="AB23" s="516"/>
      <c r="AC23" s="466"/>
      <c r="AD23" s="472"/>
      <c r="AE23" s="477" t="s">
        <v>422</v>
      </c>
      <c r="AF23" s="479" t="s">
        <v>421</v>
      </c>
      <c r="AG23" s="479"/>
      <c r="AH23" s="464"/>
      <c r="AI23" s="484"/>
      <c r="AJ23" s="464"/>
      <c r="AK23" s="466"/>
      <c r="AL23" s="481"/>
      <c r="AM23" s="375"/>
      <c r="AN23" s="495"/>
      <c r="AO23" s="466"/>
      <c r="AP23" s="466"/>
      <c r="AQ23" s="466"/>
      <c r="AR23" s="487"/>
      <c r="AS23" s="487"/>
      <c r="AT23" s="466"/>
      <c r="AU23" s="466"/>
      <c r="AV23" s="466"/>
      <c r="AW23" s="466"/>
      <c r="AX23" s="472"/>
      <c r="AY23" s="477" t="s">
        <v>422</v>
      </c>
      <c r="AZ23" s="479" t="s">
        <v>421</v>
      </c>
      <c r="BA23" s="479"/>
      <c r="BB23" s="464"/>
      <c r="BC23" s="484"/>
      <c r="BD23" s="464"/>
      <c r="BE23" s="466"/>
      <c r="BF23" s="481"/>
      <c r="BG23" s="495"/>
      <c r="BH23" s="466"/>
      <c r="BI23" s="466"/>
      <c r="BJ23" s="466"/>
      <c r="BK23" s="487"/>
      <c r="BL23" s="487"/>
      <c r="BM23" s="466"/>
      <c r="BN23" s="466"/>
      <c r="BO23" s="466"/>
      <c r="BP23" s="466"/>
      <c r="BQ23" s="472"/>
      <c r="BR23" s="477" t="s">
        <v>422</v>
      </c>
      <c r="BS23" s="479" t="s">
        <v>421</v>
      </c>
      <c r="BT23" s="479"/>
      <c r="BU23" s="464"/>
      <c r="BV23" s="484"/>
      <c r="BW23" s="464"/>
      <c r="BX23" s="466"/>
      <c r="BY23" s="481"/>
      <c r="BZ23" s="495"/>
      <c r="CA23" s="466"/>
      <c r="CB23" s="466"/>
      <c r="CC23" s="466"/>
      <c r="CD23" s="487"/>
      <c r="CE23" s="487"/>
      <c r="CF23" s="466"/>
      <c r="CG23" s="466"/>
      <c r="CH23" s="466"/>
      <c r="CI23" s="466"/>
      <c r="CJ23" s="472"/>
      <c r="CK23" s="477" t="s">
        <v>422</v>
      </c>
      <c r="CL23" s="479" t="s">
        <v>421</v>
      </c>
      <c r="CM23" s="479"/>
      <c r="CN23" s="464"/>
      <c r="CO23" s="484"/>
      <c r="CP23" s="464"/>
      <c r="CQ23" s="466"/>
      <c r="CR23" s="481"/>
      <c r="CS23" s="495"/>
      <c r="CT23" s="466"/>
      <c r="CU23" s="466"/>
      <c r="CV23" s="466"/>
      <c r="CW23" s="466"/>
      <c r="CX23" s="466"/>
      <c r="CY23" s="466"/>
      <c r="CZ23" s="466"/>
      <c r="DA23" s="374"/>
      <c r="DB23" s="374"/>
      <c r="DC23" s="373"/>
      <c r="DD23" s="375"/>
      <c r="DE23" s="513"/>
      <c r="DG23" s="495"/>
      <c r="DH23" s="466"/>
      <c r="DI23" s="466"/>
      <c r="DJ23" s="466"/>
      <c r="DK23" s="487"/>
      <c r="DL23" s="487"/>
      <c r="DM23" s="466"/>
      <c r="DN23" s="466"/>
      <c r="DO23" s="466"/>
      <c r="DP23" s="466"/>
      <c r="DQ23" s="472"/>
      <c r="DR23" s="477" t="s">
        <v>422</v>
      </c>
      <c r="DS23" s="479" t="s">
        <v>421</v>
      </c>
      <c r="DT23" s="479"/>
      <c r="DU23" s="464"/>
      <c r="DV23" s="484"/>
      <c r="DW23" s="464"/>
      <c r="DX23" s="466"/>
      <c r="DY23" s="481"/>
      <c r="DZ23" s="495"/>
      <c r="EA23" s="466"/>
      <c r="EB23" s="466"/>
      <c r="EC23" s="466"/>
      <c r="ED23" s="487"/>
      <c r="EE23" s="487"/>
      <c r="EF23" s="466"/>
      <c r="EG23" s="466"/>
      <c r="EH23" s="466"/>
      <c r="EI23" s="466"/>
      <c r="EJ23" s="472"/>
      <c r="EK23" s="477" t="s">
        <v>422</v>
      </c>
      <c r="EL23" s="479" t="s">
        <v>421</v>
      </c>
      <c r="EM23" s="479"/>
      <c r="EN23" s="464"/>
      <c r="EO23" s="484"/>
      <c r="EP23" s="464"/>
      <c r="EQ23" s="466"/>
      <c r="ER23" s="481"/>
      <c r="ES23" s="495"/>
      <c r="ET23" s="466"/>
      <c r="EU23" s="466"/>
      <c r="EV23" s="466"/>
      <c r="EW23" s="487"/>
      <c r="EX23" s="487"/>
      <c r="EY23" s="466"/>
      <c r="EZ23" s="466"/>
      <c r="FA23" s="466"/>
      <c r="FB23" s="466"/>
      <c r="FC23" s="472"/>
      <c r="FD23" s="477" t="s">
        <v>422</v>
      </c>
      <c r="FE23" s="479" t="s">
        <v>421</v>
      </c>
      <c r="FF23" s="479"/>
      <c r="FG23" s="464"/>
      <c r="FH23" s="484"/>
      <c r="FI23" s="464"/>
      <c r="FJ23" s="466"/>
      <c r="FK23" s="495"/>
      <c r="FL23" s="466"/>
      <c r="FM23" s="466"/>
      <c r="FN23" s="466"/>
      <c r="FO23" s="487"/>
      <c r="FP23" s="487"/>
      <c r="FQ23" s="466"/>
      <c r="FR23" s="466"/>
      <c r="FS23" s="466"/>
      <c r="FT23" s="466"/>
      <c r="FU23" s="472"/>
      <c r="FV23" s="477" t="s">
        <v>422</v>
      </c>
      <c r="FW23" s="479" t="s">
        <v>421</v>
      </c>
      <c r="FX23" s="479"/>
      <c r="FY23" s="464"/>
      <c r="FZ23" s="484"/>
      <c r="GA23" s="464"/>
      <c r="GB23" s="466"/>
    </row>
    <row r="24" spans="1:184" ht="78.75" customHeight="1" thickBot="1">
      <c r="A24" s="528"/>
      <c r="B24" s="529"/>
      <c r="C24" s="529"/>
      <c r="D24" s="530"/>
      <c r="E24" s="531"/>
      <c r="F24" s="527"/>
      <c r="G24" s="530"/>
      <c r="H24" s="530"/>
      <c r="I24" s="493"/>
      <c r="J24" s="530"/>
      <c r="K24" s="472"/>
      <c r="L24" s="492"/>
      <c r="M24" s="396" t="s">
        <v>86</v>
      </c>
      <c r="N24" s="397" t="s">
        <v>423</v>
      </c>
      <c r="O24" s="471"/>
      <c r="P24" s="532"/>
      <c r="Q24" s="471"/>
      <c r="R24" s="466"/>
      <c r="S24" s="482"/>
      <c r="T24" s="496"/>
      <c r="U24" s="491"/>
      <c r="V24" s="491"/>
      <c r="W24" s="485"/>
      <c r="X24" s="487"/>
      <c r="Y24" s="487"/>
      <c r="Z24" s="485"/>
      <c r="AA24" s="485"/>
      <c r="AB24" s="517"/>
      <c r="AC24" s="485"/>
      <c r="AD24" s="473"/>
      <c r="AE24" s="478"/>
      <c r="AF24" s="30" t="s">
        <v>86</v>
      </c>
      <c r="AG24" s="60" t="s">
        <v>423</v>
      </c>
      <c r="AH24" s="464"/>
      <c r="AI24" s="484"/>
      <c r="AJ24" s="464"/>
      <c r="AK24" s="467"/>
      <c r="AL24" s="482"/>
      <c r="AM24" s="379"/>
      <c r="AN24" s="496"/>
      <c r="AO24" s="491"/>
      <c r="AP24" s="491"/>
      <c r="AQ24" s="485"/>
      <c r="AR24" s="487"/>
      <c r="AS24" s="487"/>
      <c r="AT24" s="485"/>
      <c r="AU24" s="485"/>
      <c r="AV24" s="500"/>
      <c r="AW24" s="485"/>
      <c r="AX24" s="473"/>
      <c r="AY24" s="478"/>
      <c r="AZ24" s="30" t="s">
        <v>86</v>
      </c>
      <c r="BA24" s="60" t="s">
        <v>423</v>
      </c>
      <c r="BB24" s="464"/>
      <c r="BC24" s="484"/>
      <c r="BD24" s="464"/>
      <c r="BE24" s="467"/>
      <c r="BF24" s="482"/>
      <c r="BG24" s="496"/>
      <c r="BH24" s="491"/>
      <c r="BI24" s="491"/>
      <c r="BJ24" s="485"/>
      <c r="BK24" s="487"/>
      <c r="BL24" s="487"/>
      <c r="BM24" s="485"/>
      <c r="BN24" s="485"/>
      <c r="BO24" s="500"/>
      <c r="BP24" s="485"/>
      <c r="BQ24" s="473"/>
      <c r="BR24" s="478"/>
      <c r="BS24" s="30" t="s">
        <v>86</v>
      </c>
      <c r="BT24" s="60" t="s">
        <v>423</v>
      </c>
      <c r="BU24" s="464"/>
      <c r="BV24" s="484"/>
      <c r="BW24" s="464"/>
      <c r="BX24" s="467"/>
      <c r="BY24" s="482"/>
      <c r="BZ24" s="496"/>
      <c r="CA24" s="491"/>
      <c r="CB24" s="491"/>
      <c r="CC24" s="485"/>
      <c r="CD24" s="487"/>
      <c r="CE24" s="487"/>
      <c r="CF24" s="485"/>
      <c r="CG24" s="485"/>
      <c r="CH24" s="500"/>
      <c r="CI24" s="485"/>
      <c r="CJ24" s="473"/>
      <c r="CK24" s="478"/>
      <c r="CL24" s="30" t="s">
        <v>86</v>
      </c>
      <c r="CM24" s="60" t="s">
        <v>423</v>
      </c>
      <c r="CN24" s="464"/>
      <c r="CO24" s="484"/>
      <c r="CP24" s="464"/>
      <c r="CQ24" s="467"/>
      <c r="CR24" s="482"/>
      <c r="CS24" s="496"/>
      <c r="CT24" s="491"/>
      <c r="CU24" s="491"/>
      <c r="CV24" s="485"/>
      <c r="CW24" s="485"/>
      <c r="CX24" s="485"/>
      <c r="CY24" s="425"/>
      <c r="CZ24" s="485"/>
      <c r="DA24" s="59" t="s">
        <v>86</v>
      </c>
      <c r="DB24" s="60" t="s">
        <v>87</v>
      </c>
      <c r="DC24" s="59" t="s">
        <v>86</v>
      </c>
      <c r="DD24" s="87" t="s">
        <v>149</v>
      </c>
      <c r="DE24" s="514"/>
      <c r="DG24" s="496"/>
      <c r="DH24" s="491"/>
      <c r="DI24" s="491"/>
      <c r="DJ24" s="485"/>
      <c r="DK24" s="487"/>
      <c r="DL24" s="487"/>
      <c r="DM24" s="485"/>
      <c r="DN24" s="485"/>
      <c r="DO24" s="500"/>
      <c r="DP24" s="485"/>
      <c r="DQ24" s="473"/>
      <c r="DR24" s="478"/>
      <c r="DS24" s="30" t="s">
        <v>86</v>
      </c>
      <c r="DT24" s="60" t="s">
        <v>423</v>
      </c>
      <c r="DU24" s="464"/>
      <c r="DV24" s="484"/>
      <c r="DW24" s="464"/>
      <c r="DX24" s="467"/>
      <c r="DY24" s="482"/>
      <c r="DZ24" s="496"/>
      <c r="EA24" s="491"/>
      <c r="EB24" s="491"/>
      <c r="EC24" s="485"/>
      <c r="ED24" s="487"/>
      <c r="EE24" s="487"/>
      <c r="EF24" s="485"/>
      <c r="EG24" s="485"/>
      <c r="EH24" s="500"/>
      <c r="EI24" s="485"/>
      <c r="EJ24" s="473"/>
      <c r="EK24" s="478"/>
      <c r="EL24" s="30" t="s">
        <v>86</v>
      </c>
      <c r="EM24" s="60" t="s">
        <v>423</v>
      </c>
      <c r="EN24" s="464"/>
      <c r="EO24" s="484"/>
      <c r="EP24" s="464"/>
      <c r="EQ24" s="467"/>
      <c r="ER24" s="482"/>
      <c r="ES24" s="496"/>
      <c r="ET24" s="491"/>
      <c r="EU24" s="491"/>
      <c r="EV24" s="485"/>
      <c r="EW24" s="487"/>
      <c r="EX24" s="487"/>
      <c r="EY24" s="485"/>
      <c r="EZ24" s="485"/>
      <c r="FA24" s="500"/>
      <c r="FB24" s="485"/>
      <c r="FC24" s="473"/>
      <c r="FD24" s="478"/>
      <c r="FE24" s="30" t="s">
        <v>86</v>
      </c>
      <c r="FF24" s="60" t="s">
        <v>423</v>
      </c>
      <c r="FG24" s="464"/>
      <c r="FH24" s="484"/>
      <c r="FI24" s="464"/>
      <c r="FJ24" s="467"/>
      <c r="FK24" s="496"/>
      <c r="FL24" s="491"/>
      <c r="FM24" s="491"/>
      <c r="FN24" s="485"/>
      <c r="FO24" s="487"/>
      <c r="FP24" s="487"/>
      <c r="FQ24" s="485"/>
      <c r="FR24" s="485"/>
      <c r="FS24" s="500"/>
      <c r="FT24" s="485"/>
      <c r="FU24" s="473"/>
      <c r="FV24" s="478"/>
      <c r="FW24" s="30" t="s">
        <v>86</v>
      </c>
      <c r="FX24" s="60" t="s">
        <v>423</v>
      </c>
      <c r="FY24" s="464"/>
      <c r="FZ24" s="484"/>
      <c r="GA24" s="464"/>
      <c r="GB24" s="467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9</v>
      </c>
      <c r="K25" s="62">
        <v>10</v>
      </c>
      <c r="L25" s="62">
        <v>11</v>
      </c>
      <c r="M25" s="62">
        <v>12</v>
      </c>
      <c r="N25" s="62">
        <v>13</v>
      </c>
      <c r="O25" s="62">
        <v>15</v>
      </c>
      <c r="P25" s="86">
        <v>16</v>
      </c>
      <c r="Q25" s="86">
        <v>14</v>
      </c>
      <c r="R25" s="63">
        <v>15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9</v>
      </c>
      <c r="AD25" s="62">
        <v>10</v>
      </c>
      <c r="AE25" s="62">
        <v>11</v>
      </c>
      <c r="AF25" s="62">
        <v>12</v>
      </c>
      <c r="AG25" s="62">
        <v>13</v>
      </c>
      <c r="AH25" s="376">
        <v>15</v>
      </c>
      <c r="AI25" s="377">
        <v>16</v>
      </c>
      <c r="AJ25" s="377">
        <v>14</v>
      </c>
      <c r="AK25" s="389">
        <v>15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9</v>
      </c>
      <c r="AX25" s="62">
        <v>10</v>
      </c>
      <c r="AY25" s="62">
        <v>11</v>
      </c>
      <c r="AZ25" s="62">
        <v>12</v>
      </c>
      <c r="BA25" s="62">
        <v>13</v>
      </c>
      <c r="BB25" s="376">
        <v>15</v>
      </c>
      <c r="BC25" s="377">
        <v>16</v>
      </c>
      <c r="BD25" s="377">
        <v>14</v>
      </c>
      <c r="BE25" s="389">
        <v>15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9</v>
      </c>
      <c r="BQ25" s="62">
        <v>10</v>
      </c>
      <c r="BR25" s="62">
        <v>11</v>
      </c>
      <c r="BS25" s="62">
        <v>12</v>
      </c>
      <c r="BT25" s="62">
        <v>13</v>
      </c>
      <c r="BU25" s="376">
        <v>15</v>
      </c>
      <c r="BV25" s="377">
        <v>16</v>
      </c>
      <c r="BW25" s="377">
        <v>14</v>
      </c>
      <c r="BX25" s="389">
        <v>15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9</v>
      </c>
      <c r="CJ25" s="62">
        <v>10</v>
      </c>
      <c r="CK25" s="62">
        <v>11</v>
      </c>
      <c r="CL25" s="62">
        <v>12</v>
      </c>
      <c r="CM25" s="62">
        <v>13</v>
      </c>
      <c r="CN25" s="62">
        <v>15</v>
      </c>
      <c r="CO25" s="86">
        <v>16</v>
      </c>
      <c r="CP25" s="86">
        <v>14</v>
      </c>
      <c r="CQ25" s="63">
        <v>15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9</v>
      </c>
      <c r="DQ25" s="62">
        <v>10</v>
      </c>
      <c r="DR25" s="62">
        <v>11</v>
      </c>
      <c r="DS25" s="62">
        <v>12</v>
      </c>
      <c r="DT25" s="62">
        <v>13</v>
      </c>
      <c r="DU25" s="62">
        <v>15</v>
      </c>
      <c r="DV25" s="86">
        <v>16</v>
      </c>
      <c r="DW25" s="86">
        <v>14</v>
      </c>
      <c r="DX25" s="63">
        <v>15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9</v>
      </c>
      <c r="EJ25" s="62">
        <v>10</v>
      </c>
      <c r="EK25" s="62">
        <v>11</v>
      </c>
      <c r="EL25" s="62">
        <v>12</v>
      </c>
      <c r="EM25" s="62">
        <v>13</v>
      </c>
      <c r="EN25" s="62">
        <v>15</v>
      </c>
      <c r="EO25" s="86">
        <v>16</v>
      </c>
      <c r="EP25" s="86">
        <v>14</v>
      </c>
      <c r="EQ25" s="63">
        <v>15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9</v>
      </c>
      <c r="FC25" s="62">
        <v>10</v>
      </c>
      <c r="FD25" s="62">
        <v>11</v>
      </c>
      <c r="FE25" s="62">
        <v>12</v>
      </c>
      <c r="FF25" s="62">
        <v>13</v>
      </c>
      <c r="FG25" s="62">
        <v>15</v>
      </c>
      <c r="FH25" s="86">
        <v>16</v>
      </c>
      <c r="FI25" s="86">
        <v>14</v>
      </c>
      <c r="FJ25" s="63">
        <v>15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9</v>
      </c>
      <c r="FU25" s="62">
        <v>10</v>
      </c>
      <c r="FV25" s="62">
        <v>11</v>
      </c>
      <c r="FW25" s="62">
        <v>12</v>
      </c>
      <c r="FX25" s="62">
        <v>13</v>
      </c>
      <c r="FY25" s="62">
        <v>15</v>
      </c>
      <c r="FZ25" s="86">
        <v>16</v>
      </c>
      <c r="GA25" s="86">
        <v>14</v>
      </c>
      <c r="GB25" s="63">
        <v>15</v>
      </c>
    </row>
    <row r="26" spans="1:184" ht="21" customHeight="1">
      <c r="A26" s="187" t="s">
        <v>293</v>
      </c>
      <c r="B26" s="260" t="s">
        <v>10</v>
      </c>
      <c r="C26" s="241" t="s">
        <v>11</v>
      </c>
      <c r="D26" s="283">
        <f>D27+D28+D29+D31+D30</f>
        <v>45950071.47</v>
      </c>
      <c r="E26" s="283">
        <f>X26+AR26+BK26+CD26+DK26+ED26+EW26+FO26</f>
        <v>6095948.810000001</v>
      </c>
      <c r="F26" s="283">
        <v>0</v>
      </c>
      <c r="G26" s="283">
        <f>Z26+AT26+BM26+CF26+DM26+EF26+EY26</f>
        <v>111293.23</v>
      </c>
      <c r="H26" s="283">
        <f>AA26+AU26+BN26+CG26+DN26+EG26+EZ26</f>
        <v>111293.23</v>
      </c>
      <c r="I26" s="283">
        <f aca="true" t="shared" si="0" ref="I26:J30">AB26+AV26+BO26+CH26+DO26+EH26+FA26+FS26</f>
        <v>8407816.39</v>
      </c>
      <c r="J26" s="283">
        <f t="shared" si="0"/>
        <v>44643732.45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6275466.420000013</v>
      </c>
      <c r="R26" s="298">
        <v>0</v>
      </c>
      <c r="S26" s="157"/>
      <c r="T26" s="187" t="s">
        <v>293</v>
      </c>
      <c r="U26" s="260" t="s">
        <v>10</v>
      </c>
      <c r="V26" s="241" t="s">
        <v>11</v>
      </c>
      <c r="W26" s="283">
        <f>W27+W29+W31+W30</f>
        <v>20765578.46</v>
      </c>
      <c r="X26" s="283">
        <v>2560540.1</v>
      </c>
      <c r="Y26" s="284">
        <v>0</v>
      </c>
      <c r="Z26" s="284">
        <v>0</v>
      </c>
      <c r="AA26" s="284">
        <v>0</v>
      </c>
      <c r="AB26" s="285">
        <v>4164285.4</v>
      </c>
      <c r="AC26" s="285">
        <v>19996987.51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2278415.7200000063</v>
      </c>
      <c r="AK26" s="285">
        <v>0</v>
      </c>
      <c r="AL26" s="157"/>
      <c r="AM26" s="381"/>
      <c r="AN26" s="187" t="s">
        <v>293</v>
      </c>
      <c r="AO26" s="260" t="s">
        <v>10</v>
      </c>
      <c r="AP26" s="241" t="s">
        <v>11</v>
      </c>
      <c r="AQ26" s="283">
        <f>AQ27+AQ29+AQ31+AQ30+AQ28</f>
        <v>20008661.72</v>
      </c>
      <c r="AR26" s="283">
        <v>3142544.21</v>
      </c>
      <c r="AS26" s="284">
        <v>0</v>
      </c>
      <c r="AT26" s="284">
        <v>0</v>
      </c>
      <c r="AU26" s="284">
        <v>111293.23</v>
      </c>
      <c r="AV26" s="285">
        <v>3520438.43</v>
      </c>
      <c r="AW26" s="285">
        <v>19530975.05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AR26+AW26-AX32-AT26+AU26</f>
        <v>3611774.190000001</v>
      </c>
      <c r="BE26" s="285">
        <v>0</v>
      </c>
      <c r="BF26" s="157"/>
      <c r="BG26" s="187" t="s">
        <v>293</v>
      </c>
      <c r="BH26" s="260" t="s">
        <v>10</v>
      </c>
      <c r="BI26" s="241" t="s">
        <v>11</v>
      </c>
      <c r="BJ26" s="283">
        <f>BJ27+BJ29+BJ31+BJ30+BJ28</f>
        <v>0</v>
      </c>
      <c r="BK26" s="283">
        <v>0</v>
      </c>
      <c r="BL26" s="284">
        <v>0</v>
      </c>
      <c r="BM26" s="284">
        <v>0</v>
      </c>
      <c r="BN26" s="284">
        <v>0</v>
      </c>
      <c r="BO26" s="285"/>
      <c r="BP26" s="285">
        <v>0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293</v>
      </c>
      <c r="CA26" s="260" t="s">
        <v>10</v>
      </c>
      <c r="CB26" s="241" t="s">
        <v>11</v>
      </c>
      <c r="CC26" s="283">
        <f>CC27+CC29+CC31+CC30</f>
        <v>18900</v>
      </c>
      <c r="CD26" s="283">
        <v>14250.91</v>
      </c>
      <c r="CE26" s="284">
        <v>0</v>
      </c>
      <c r="CF26" s="284">
        <v>0</v>
      </c>
      <c r="CG26" s="284">
        <v>0</v>
      </c>
      <c r="CH26" s="285">
        <v>2320.7</v>
      </c>
      <c r="CI26" s="285">
        <v>15317.6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15429.680000000002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кас+факт'!CF4</f>
        <v>0</v>
      </c>
      <c r="DD26" s="89">
        <f>'спец#кв-разноска  кас+факт'!CG4</f>
        <v>0</v>
      </c>
      <c r="DE26" s="69"/>
      <c r="DG26" s="187" t="s">
        <v>293</v>
      </c>
      <c r="DH26" s="260" t="s">
        <v>10</v>
      </c>
      <c r="DI26" s="241" t="s">
        <v>11</v>
      </c>
      <c r="DJ26" s="283">
        <f>DJ27+DJ28+DJ29+DJ30+DJ31</f>
        <v>0</v>
      </c>
      <c r="DK26" s="283">
        <v>111293.23</v>
      </c>
      <c r="DL26" s="284"/>
      <c r="DM26" s="284">
        <v>111293.23</v>
      </c>
      <c r="DN26" s="284">
        <v>0</v>
      </c>
      <c r="DO26" s="285">
        <v>167095.48</v>
      </c>
      <c r="DP26" s="285"/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DK26+DP26-DQ32-DM26</f>
        <v>0</v>
      </c>
      <c r="DX26" s="285">
        <v>0</v>
      </c>
      <c r="DY26" s="157"/>
      <c r="DZ26" s="187" t="s">
        <v>293</v>
      </c>
      <c r="EA26" s="260" t="s">
        <v>10</v>
      </c>
      <c r="EB26" s="241" t="s">
        <v>11</v>
      </c>
      <c r="EC26" s="283">
        <f>EC27+EC29+EC31+EC30</f>
        <v>25300</v>
      </c>
      <c r="ED26" s="283">
        <v>22630.24</v>
      </c>
      <c r="EE26" s="284">
        <v>0</v>
      </c>
      <c r="EF26" s="284">
        <v>0</v>
      </c>
      <c r="EG26" s="284">
        <v>0</v>
      </c>
      <c r="EH26" s="285">
        <v>4809.15</v>
      </c>
      <c r="EI26" s="285">
        <v>17757.27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29878.58</v>
      </c>
      <c r="EQ26" s="285">
        <v>0</v>
      </c>
      <c r="ER26" s="157"/>
      <c r="ES26" s="187" t="s">
        <v>293</v>
      </c>
      <c r="ET26" s="260" t="s">
        <v>10</v>
      </c>
      <c r="EU26" s="241" t="s">
        <v>11</v>
      </c>
      <c r="EV26" s="283">
        <f>EV27+EV29+EV31+EV30+EV28</f>
        <v>0</v>
      </c>
      <c r="EW26" s="283">
        <v>0</v>
      </c>
      <c r="EX26" s="284">
        <v>0</v>
      </c>
      <c r="EY26" s="284"/>
      <c r="EZ26" s="284">
        <v>0</v>
      </c>
      <c r="FA26" s="285">
        <v>271341</v>
      </c>
      <c r="FB26" s="285">
        <v>0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EW26+FB26-FC32-EY26</f>
        <v>0</v>
      </c>
      <c r="FJ26" s="285">
        <v>0</v>
      </c>
      <c r="FK26" s="187" t="s">
        <v>293</v>
      </c>
      <c r="FL26" s="260" t="s">
        <v>10</v>
      </c>
      <c r="FM26" s="241" t="s">
        <v>11</v>
      </c>
      <c r="FN26" s="283">
        <f>FN27+FN28+FN29+FN30+FN31</f>
        <v>5131631.290000001</v>
      </c>
      <c r="FO26" s="283">
        <v>244690.12</v>
      </c>
      <c r="FP26" s="284">
        <v>0</v>
      </c>
      <c r="FQ26" s="284">
        <v>0</v>
      </c>
      <c r="FR26" s="284">
        <v>0</v>
      </c>
      <c r="FS26" s="285">
        <v>277526.23</v>
      </c>
      <c r="FT26" s="285">
        <v>5082695.02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339968.24999999907</v>
      </c>
      <c r="GB26" s="285">
        <v>0</v>
      </c>
    </row>
    <row r="27" spans="1:184" ht="26.25" customHeight="1">
      <c r="A27" s="177" t="s">
        <v>318</v>
      </c>
      <c r="B27" s="261" t="s">
        <v>10</v>
      </c>
      <c r="C27" s="179" t="s">
        <v>13</v>
      </c>
      <c r="D27" s="283">
        <f>W27+AQ27+BJ27+CC27+DJ27+EC27+EV27+FN27</f>
        <v>43388678.15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8023593.73</v>
      </c>
      <c r="J27" s="283">
        <f t="shared" si="0"/>
        <v>42570365.53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318</v>
      </c>
      <c r="U27" s="261" t="s">
        <v>10</v>
      </c>
      <c r="V27" s="179" t="s">
        <v>13</v>
      </c>
      <c r="W27" s="339">
        <v>20409104.86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4156863.75</v>
      </c>
      <c r="AC27" s="287">
        <f>AC26-AC29-AC30</f>
        <v>19931279.470000003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318</v>
      </c>
      <c r="AO27" s="261" t="s">
        <v>10</v>
      </c>
      <c r="AP27" s="179" t="s">
        <v>13</v>
      </c>
      <c r="AQ27" s="339">
        <v>19168158.57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3455328.2800000003</v>
      </c>
      <c r="AW27" s="287">
        <f>AW26-AW29-AW30-AW28</f>
        <v>18869897.88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318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318</v>
      </c>
      <c r="CA27" s="261" t="s">
        <v>10</v>
      </c>
      <c r="CB27" s="179" t="s">
        <v>13</v>
      </c>
      <c r="CC27" s="283">
        <v>13900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1935.6999999999998</v>
      </c>
      <c r="CI27" s="287">
        <f>CI26-CI29-CI30</f>
        <v>12541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кас+факт'!CF5</f>
        <v>0</v>
      </c>
      <c r="DD27" s="89">
        <f>'спец#кв-разноска  кас+факт'!CG5</f>
        <v>0</v>
      </c>
      <c r="DE27" s="70"/>
      <c r="DG27" s="177" t="s">
        <v>318</v>
      </c>
      <c r="DH27" s="261" t="s">
        <v>10</v>
      </c>
      <c r="DI27" s="179" t="s">
        <v>13</v>
      </c>
      <c r="DJ27" s="283">
        <v>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127716.03000000003</v>
      </c>
      <c r="DP27" s="286">
        <f>DP26-DP30-DP28</f>
        <v>0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318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318</v>
      </c>
      <c r="ET27" s="261" t="s">
        <v>10</v>
      </c>
      <c r="EU27" s="179" t="s">
        <v>13</v>
      </c>
      <c r="EV27" s="283"/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235578</v>
      </c>
      <c r="FB27" s="287">
        <f>FB26-FB29-FB30</f>
        <v>0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318</v>
      </c>
      <c r="FL27" s="261" t="s">
        <v>10</v>
      </c>
      <c r="FM27" s="179" t="s">
        <v>13</v>
      </c>
      <c r="FN27" s="283">
        <v>3797514.72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46171.96999999997</v>
      </c>
      <c r="FT27" s="287">
        <f>FT26-FT28-FT29-FT30</f>
        <v>3756647.1799999992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319</v>
      </c>
      <c r="B28" s="261" t="s">
        <v>10</v>
      </c>
      <c r="C28" s="179" t="s">
        <v>15</v>
      </c>
      <c r="D28" s="283">
        <f>W28+AQ28+BJ28+CC28+DJ28+EC28+EV28+FN28</f>
        <v>1331091.34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258905.1</v>
      </c>
      <c r="J28" s="283">
        <f t="shared" si="0"/>
        <v>1392363.73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319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319</v>
      </c>
      <c r="AO28" s="261" t="s">
        <v>10</v>
      </c>
      <c r="AP28" s="179" t="s">
        <v>15</v>
      </c>
      <c r="AQ28" s="339">
        <v>108000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156901.62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319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319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кас+факт'!CF6</f>
        <v>0</v>
      </c>
      <c r="DD28" s="89">
        <f>'спец#кв-разноска  кас+факт'!CG6</f>
        <v>0</v>
      </c>
      <c r="DE28" s="70"/>
      <c r="DG28" s="177" t="s">
        <v>319</v>
      </c>
      <c r="DH28" s="261" t="s">
        <v>10</v>
      </c>
      <c r="DI28" s="179" t="s">
        <v>15</v>
      </c>
      <c r="DJ28" s="283">
        <v>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30929.65</v>
      </c>
      <c r="DP28" s="286"/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319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319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319</v>
      </c>
      <c r="FL28" s="261" t="s">
        <v>10</v>
      </c>
      <c r="FM28" s="179" t="s">
        <v>15</v>
      </c>
      <c r="FN28" s="283">
        <v>1223091.34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227975.45</v>
      </c>
      <c r="FT28" s="286">
        <v>1235462.11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320</v>
      </c>
      <c r="B29" s="261" t="s">
        <v>10</v>
      </c>
      <c r="C29" s="179" t="s">
        <v>17</v>
      </c>
      <c r="D29" s="283">
        <f>W29+AQ29+BJ29+CC29+DJ29+EC29+EV29+FN29</f>
        <v>312429.4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88941.82</v>
      </c>
      <c r="J29" s="283">
        <f t="shared" si="0"/>
        <v>326957.37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320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1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320</v>
      </c>
      <c r="AO29" s="261" t="s">
        <v>10</v>
      </c>
      <c r="AP29" s="179" t="s">
        <v>17</v>
      </c>
      <c r="AQ29" s="339">
        <v>199776.9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44990.86</v>
      </c>
      <c r="AW29" s="286">
        <v>223846.53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320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320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кас+факт'!CF7</f>
        <v>0</v>
      </c>
      <c r="DD29" s="89">
        <f>'спец#кв-разноска  кас+факт'!CG7</f>
        <v>0</v>
      </c>
      <c r="DE29" s="70"/>
      <c r="DG29" s="177" t="s">
        <v>320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320</v>
      </c>
      <c r="EA29" s="261" t="s">
        <v>10</v>
      </c>
      <c r="EB29" s="179" t="s">
        <v>17</v>
      </c>
      <c r="EC29" s="283">
        <v>25300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4809.15</v>
      </c>
      <c r="EI29" s="287">
        <v>16153.81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320</v>
      </c>
      <c r="ET29" s="261" t="s">
        <v>10</v>
      </c>
      <c r="EU29" s="179" t="s">
        <v>17</v>
      </c>
      <c r="EV29" s="283">
        <v>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35763</v>
      </c>
      <c r="FB29" s="287"/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320</v>
      </c>
      <c r="FL29" s="261" t="s">
        <v>10</v>
      </c>
      <c r="FM29" s="179" t="s">
        <v>17</v>
      </c>
      <c r="FN29" s="283">
        <v>87352.5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3378.81</v>
      </c>
      <c r="FT29" s="287">
        <v>86956.03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321</v>
      </c>
      <c r="B30" s="261" t="s">
        <v>10</v>
      </c>
      <c r="C30" s="179" t="s">
        <v>19</v>
      </c>
      <c r="D30" s="283">
        <f>W30+AQ30+BJ30+CC30+DJ30+EC30+EV30+FN30</f>
        <v>263540.39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36375.740000000005</v>
      </c>
      <c r="J30" s="283">
        <f t="shared" si="0"/>
        <v>354045.82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321</v>
      </c>
      <c r="U30" s="261" t="s">
        <v>10</v>
      </c>
      <c r="V30" s="179" t="s">
        <v>19</v>
      </c>
      <c r="W30" s="283">
        <v>51270.35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7421.65</v>
      </c>
      <c r="AC30" s="287">
        <v>65707.04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321</v>
      </c>
      <c r="AO30" s="261" t="s">
        <v>10</v>
      </c>
      <c r="AP30" s="179" t="s">
        <v>19</v>
      </c>
      <c r="AQ30" s="283">
        <v>202570.04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20119.29</v>
      </c>
      <c r="AW30" s="287">
        <v>280329.02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321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321</v>
      </c>
      <c r="CA30" s="261" t="s">
        <v>10</v>
      </c>
      <c r="CB30" s="179" t="s">
        <v>19</v>
      </c>
      <c r="CC30" s="283">
        <v>5000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385</v>
      </c>
      <c r="CI30" s="287">
        <v>2776.6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кас+факт'!CF8</f>
        <v>0</v>
      </c>
      <c r="DD30" s="89">
        <f>'спец#кв-разноска  кас+факт'!CG8</f>
        <v>0</v>
      </c>
      <c r="DE30" s="70"/>
      <c r="DG30" s="177" t="s">
        <v>321</v>
      </c>
      <c r="DH30" s="261" t="s">
        <v>10</v>
      </c>
      <c r="DI30" s="179" t="s">
        <v>19</v>
      </c>
      <c r="DJ30" s="283">
        <v>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/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321</v>
      </c>
      <c r="EA30" s="261" t="s">
        <v>10</v>
      </c>
      <c r="EB30" s="179" t="s">
        <v>19</v>
      </c>
      <c r="EC30" s="283">
        <v>0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0</v>
      </c>
      <c r="EI30" s="287">
        <v>1603.46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321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321</v>
      </c>
      <c r="FL30" s="261" t="s">
        <v>10</v>
      </c>
      <c r="FM30" s="179" t="s">
        <v>19</v>
      </c>
      <c r="FN30" s="283">
        <v>4700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3629.7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323</v>
      </c>
      <c r="B31" s="261" t="s">
        <v>10</v>
      </c>
      <c r="C31" s="179" t="s">
        <v>20</v>
      </c>
      <c r="D31" s="283">
        <f>W31+AQ31+BJ31+CC31+DJ31+EC31+EV31+FN31</f>
        <v>654332.19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323</v>
      </c>
      <c r="U31" s="261" t="s">
        <v>10</v>
      </c>
      <c r="V31" s="179" t="s">
        <v>20</v>
      </c>
      <c r="W31" s="283">
        <v>305203.25</v>
      </c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323</v>
      </c>
      <c r="AO31" s="261" t="s">
        <v>10</v>
      </c>
      <c r="AP31" s="179" t="s">
        <v>20</v>
      </c>
      <c r="AQ31" s="283">
        <v>330156.21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323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323</v>
      </c>
      <c r="CA31" s="261" t="s">
        <v>10</v>
      </c>
      <c r="CB31" s="179" t="s">
        <v>20</v>
      </c>
      <c r="CC31" s="283"/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245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323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323</v>
      </c>
      <c r="EA31" s="261" t="s">
        <v>10</v>
      </c>
      <c r="EB31" s="179" t="s">
        <v>20</v>
      </c>
      <c r="EC31" s="283">
        <v>0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323</v>
      </c>
      <c r="ET31" s="261" t="s">
        <v>10</v>
      </c>
      <c r="EU31" s="179" t="s">
        <v>20</v>
      </c>
      <c r="EV31" s="283">
        <v>0</v>
      </c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323</v>
      </c>
      <c r="FL31" s="261" t="s">
        <v>10</v>
      </c>
      <c r="FM31" s="179" t="s">
        <v>20</v>
      </c>
      <c r="FN31" s="283">
        <v>18972.73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322</v>
      </c>
      <c r="B32" s="261" t="s">
        <v>10</v>
      </c>
      <c r="C32" s="179" t="s">
        <v>22</v>
      </c>
      <c r="D32" s="283">
        <f>D34+D75</f>
        <v>45950071.470000006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44464214.83999999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0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322</v>
      </c>
      <c r="U32" s="261" t="s">
        <v>10</v>
      </c>
      <c r="V32" s="179" t="s">
        <v>22</v>
      </c>
      <c r="W32" s="283">
        <f>W34+W75</f>
        <v>20765578.46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20279111.889999997</v>
      </c>
      <c r="AE32" s="283">
        <v>0</v>
      </c>
      <c r="AF32" s="283">
        <v>0</v>
      </c>
      <c r="AG32" s="283">
        <f>AG34+AG75</f>
        <v>0</v>
      </c>
      <c r="AH32" s="283">
        <f>AH34+AH75</f>
        <v>0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322</v>
      </c>
      <c r="AO32" s="261" t="s">
        <v>10</v>
      </c>
      <c r="AP32" s="179" t="s">
        <v>22</v>
      </c>
      <c r="AQ32" s="283">
        <f>AQ34+AQ75</f>
        <v>20008661.719999995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19173038.3</v>
      </c>
      <c r="AY32" s="283">
        <f>AY34+AY75</f>
        <v>0</v>
      </c>
      <c r="AZ32" s="283">
        <v>0</v>
      </c>
      <c r="BA32" s="283">
        <v>0</v>
      </c>
      <c r="BB32" s="283">
        <f>BB34+BB75</f>
        <v>0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322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322</v>
      </c>
      <c r="CA32" s="261" t="s">
        <v>10</v>
      </c>
      <c r="CB32" s="179" t="s">
        <v>22</v>
      </c>
      <c r="CC32" s="283">
        <f>CC34+CC75</f>
        <v>18900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14138.83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0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кас+факт'!CF9</f>
        <v>0</v>
      </c>
      <c r="DD32" s="89">
        <f>'спец#кв-разноска  кас+факт'!CG9</f>
        <v>0</v>
      </c>
      <c r="DE32" s="70"/>
      <c r="DG32" s="189" t="s">
        <v>322</v>
      </c>
      <c r="DH32" s="261" t="s">
        <v>10</v>
      </c>
      <c r="DI32" s="179" t="s">
        <v>22</v>
      </c>
      <c r="DJ32" s="283">
        <f>DJ34+DJ75</f>
        <v>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0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0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322</v>
      </c>
      <c r="EA32" s="261" t="s">
        <v>10</v>
      </c>
      <c r="EB32" s="179" t="s">
        <v>22</v>
      </c>
      <c r="EC32" s="283">
        <f>EC34+EC75</f>
        <v>25300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10508.93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0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322</v>
      </c>
      <c r="ET32" s="261" t="s">
        <v>10</v>
      </c>
      <c r="EU32" s="179" t="s">
        <v>22</v>
      </c>
      <c r="EV32" s="283">
        <f>EV34+EV75</f>
        <v>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0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0</v>
      </c>
      <c r="FH32" s="283">
        <f t="shared" si="4"/>
        <v>0</v>
      </c>
      <c r="FI32" s="288" t="s">
        <v>10</v>
      </c>
      <c r="FJ32" s="288" t="s">
        <v>10</v>
      </c>
      <c r="FK32" s="189" t="s">
        <v>322</v>
      </c>
      <c r="FL32" s="261" t="s">
        <v>10</v>
      </c>
      <c r="FM32" s="179" t="s">
        <v>22</v>
      </c>
      <c r="FN32" s="283">
        <f>FN34+FN75</f>
        <v>5131631.29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4987416.890000001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0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333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333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333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333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333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333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333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333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333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334</v>
      </c>
      <c r="B34" s="179" t="s">
        <v>341</v>
      </c>
      <c r="C34" s="179" t="s">
        <v>23</v>
      </c>
      <c r="D34" s="283">
        <f>D35+D40+D63+D66+D70+D74</f>
        <v>45585897.63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44128401.57999999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0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334</v>
      </c>
      <c r="U34" s="179" t="s">
        <v>341</v>
      </c>
      <c r="V34" s="179" t="s">
        <v>23</v>
      </c>
      <c r="W34" s="283">
        <f>W35+W40+W63+W66+W70+W74</f>
        <v>20765578.46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20279111.889999997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0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334</v>
      </c>
      <c r="AO34" s="179" t="s">
        <v>341</v>
      </c>
      <c r="AP34" s="179" t="s">
        <v>23</v>
      </c>
      <c r="AQ34" s="283">
        <f>AQ35+AQ40+AQ63+AQ66+AQ70+AQ74</f>
        <v>19798556.939999994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18991198.060000002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0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334</v>
      </c>
      <c r="BH34" s="179" t="s">
        <v>341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334</v>
      </c>
      <c r="CA34" s="179" t="s">
        <v>341</v>
      </c>
      <c r="CB34" s="179" t="s">
        <v>23</v>
      </c>
      <c r="CC34" s="283">
        <f>CC35+CC40+CC63+CC66+CC70+CC74</f>
        <v>18900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14138.83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0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кас+факт'!CF10</f>
        <v>0</v>
      </c>
      <c r="DD34" s="89">
        <f>'спец#кв-разноска  кас+факт'!CG10</f>
        <v>0</v>
      </c>
      <c r="DE34" s="70"/>
      <c r="DG34" s="189" t="s">
        <v>334</v>
      </c>
      <c r="DH34" s="179" t="s">
        <v>341</v>
      </c>
      <c r="DI34" s="179" t="s">
        <v>23</v>
      </c>
      <c r="DJ34" s="283">
        <f>DJ35+DJ40+DJ63+DJ66+DJ70+DJ74</f>
        <v>0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0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0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334</v>
      </c>
      <c r="EA34" s="179" t="s">
        <v>341</v>
      </c>
      <c r="EB34" s="179" t="s">
        <v>23</v>
      </c>
      <c r="EC34" s="283">
        <f>EC35+EC40+EC63+EC66+EC70+EC74</f>
        <v>19088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4296.93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0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334</v>
      </c>
      <c r="ET34" s="179" t="s">
        <v>341</v>
      </c>
      <c r="EU34" s="179" t="s">
        <v>23</v>
      </c>
      <c r="EV34" s="283">
        <f>EV35+EV40+EV63+EV66+EV70+EV74</f>
        <v>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0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0</v>
      </c>
      <c r="FH34" s="283">
        <f t="shared" si="10"/>
        <v>0</v>
      </c>
      <c r="FI34" s="288" t="s">
        <v>10</v>
      </c>
      <c r="FJ34" s="288" t="s">
        <v>10</v>
      </c>
      <c r="FK34" s="189" t="s">
        <v>334</v>
      </c>
      <c r="FL34" s="179" t="s">
        <v>341</v>
      </c>
      <c r="FM34" s="179" t="s">
        <v>23</v>
      </c>
      <c r="FN34" s="283">
        <f>FN35+FN40+FN63+FN66+FN70+FN74</f>
        <v>4983774.23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4839655.870000001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0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342</v>
      </c>
      <c r="B35" s="179" t="s">
        <v>343</v>
      </c>
      <c r="C35" s="179" t="s">
        <v>24</v>
      </c>
      <c r="D35" s="283">
        <f>D36+D39</f>
        <v>6243532.23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кас+факт'!DF11</f>
        <v>5736596.04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кас+факт'!DG11</f>
        <v>0</v>
      </c>
      <c r="P35" s="286">
        <f>'спец#кв-разноска  кас+факт'!DH11</f>
        <v>0</v>
      </c>
      <c r="Q35" s="303" t="s">
        <v>10</v>
      </c>
      <c r="R35" s="303" t="s">
        <v>10</v>
      </c>
      <c r="S35" s="158">
        <v>0</v>
      </c>
      <c r="T35" s="306" t="s">
        <v>342</v>
      </c>
      <c r="U35" s="179" t="s">
        <v>343</v>
      </c>
      <c r="V35" s="179" t="s">
        <v>24</v>
      </c>
      <c r="W35" s="283">
        <f>W36+W39</f>
        <v>307700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199589.77</v>
      </c>
      <c r="AE35" s="283">
        <v>0</v>
      </c>
      <c r="AF35" s="283">
        <v>0</v>
      </c>
      <c r="AG35" s="283">
        <f>AG36+AG39</f>
        <v>0</v>
      </c>
      <c r="AH35" s="283">
        <f>AH36+AH39</f>
        <v>0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342</v>
      </c>
      <c r="AO35" s="179" t="s">
        <v>343</v>
      </c>
      <c r="AP35" s="179" t="s">
        <v>24</v>
      </c>
      <c r="AQ35" s="283">
        <f>AQ36+AQ39</f>
        <v>4355652.4399999995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3957025.2299999995</v>
      </c>
      <c r="AY35" s="283">
        <f>AY36+AY39</f>
        <v>0</v>
      </c>
      <c r="AZ35" s="283">
        <v>0</v>
      </c>
      <c r="BA35" s="283">
        <v>0</v>
      </c>
      <c r="BB35" s="283">
        <f>BB36+BB39</f>
        <v>0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342</v>
      </c>
      <c r="BH35" s="179" t="s">
        <v>343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342</v>
      </c>
      <c r="CA35" s="179" t="s">
        <v>343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кас+факт'!CF11</f>
        <v>0</v>
      </c>
      <c r="DD35" s="89">
        <f>'спец#кв-разноска  кас+факт'!CG11</f>
        <v>0</v>
      </c>
      <c r="DE35" s="70"/>
      <c r="DG35" s="306" t="s">
        <v>342</v>
      </c>
      <c r="DH35" s="179" t="s">
        <v>343</v>
      </c>
      <c r="DI35" s="179" t="s">
        <v>24</v>
      </c>
      <c r="DJ35" s="283">
        <f>DJ36+DJ39</f>
        <v>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0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0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342</v>
      </c>
      <c r="EA35" s="179" t="s">
        <v>343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342</v>
      </c>
      <c r="ET35" s="179" t="s">
        <v>343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342</v>
      </c>
      <c r="FL35" s="179" t="s">
        <v>343</v>
      </c>
      <c r="FM35" s="179" t="s">
        <v>24</v>
      </c>
      <c r="FN35" s="283">
        <f>FN36+FN39</f>
        <v>1580179.79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1579981.04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0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344</v>
      </c>
      <c r="B36" s="180" t="s">
        <v>345</v>
      </c>
      <c r="C36" s="180" t="s">
        <v>252</v>
      </c>
      <c r="D36" s="283">
        <f>D37</f>
        <v>5135521.65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кас+факт'!DF12</f>
        <v>4724148.42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кас+факт'!DG12</f>
        <v>0</v>
      </c>
      <c r="P36" s="290">
        <f>'спец#кв-разноска  кас+факт'!DH12</f>
        <v>0</v>
      </c>
      <c r="Q36" s="297" t="s">
        <v>10</v>
      </c>
      <c r="R36" s="297" t="s">
        <v>10</v>
      </c>
      <c r="S36" s="158">
        <v>0</v>
      </c>
      <c r="T36" s="181" t="s">
        <v>344</v>
      </c>
      <c r="U36" s="180" t="s">
        <v>345</v>
      </c>
      <c r="V36" s="180" t="s">
        <v>252</v>
      </c>
      <c r="W36" s="289">
        <f>W37+W38</f>
        <v>240277.41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152027.5</v>
      </c>
      <c r="AE36" s="289">
        <v>0</v>
      </c>
      <c r="AF36" s="289">
        <v>0</v>
      </c>
      <c r="AG36" s="289">
        <f>AG37+AG38</f>
        <v>0</v>
      </c>
      <c r="AH36" s="289">
        <f>AH37+AH38</f>
        <v>0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344</v>
      </c>
      <c r="AO36" s="180" t="s">
        <v>345</v>
      </c>
      <c r="AP36" s="180" t="s">
        <v>252</v>
      </c>
      <c r="AQ36" s="289">
        <f>AQ37+AQ38</f>
        <v>3569036.01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3246107.7399999998</v>
      </c>
      <c r="AY36" s="289">
        <f>AY37+AY38</f>
        <v>0</v>
      </c>
      <c r="AZ36" s="289">
        <v>0</v>
      </c>
      <c r="BA36" s="289">
        <v>0</v>
      </c>
      <c r="BB36" s="289">
        <f>BB37+BB38</f>
        <v>0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344</v>
      </c>
      <c r="BH36" s="180" t="s">
        <v>345</v>
      </c>
      <c r="BI36" s="180" t="s">
        <v>252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344</v>
      </c>
      <c r="CA36" s="180" t="s">
        <v>345</v>
      </c>
      <c r="CB36" s="180" t="s">
        <v>252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кас+факт'!CF12</f>
        <v>0</v>
      </c>
      <c r="DD36" s="89">
        <f>'спец#кв-разноска  кас+факт'!CG12</f>
        <v>0</v>
      </c>
      <c r="DE36" s="70"/>
      <c r="DG36" s="181" t="s">
        <v>344</v>
      </c>
      <c r="DH36" s="180" t="s">
        <v>345</v>
      </c>
      <c r="DI36" s="180" t="s">
        <v>252</v>
      </c>
      <c r="DJ36" s="289">
        <f>DJ37+DJ38</f>
        <v>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0</v>
      </c>
      <c r="DR36" s="289">
        <v>0</v>
      </c>
      <c r="DS36" s="289">
        <v>0</v>
      </c>
      <c r="DT36" s="289">
        <f>DT37+DT38</f>
        <v>0</v>
      </c>
      <c r="DU36" s="289">
        <f>DU37+DU38</f>
        <v>0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344</v>
      </c>
      <c r="EA36" s="180" t="s">
        <v>345</v>
      </c>
      <c r="EB36" s="180" t="s">
        <v>252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344</v>
      </c>
      <c r="ET36" s="180" t="s">
        <v>345</v>
      </c>
      <c r="EU36" s="180" t="s">
        <v>252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344</v>
      </c>
      <c r="FL36" s="180" t="s">
        <v>345</v>
      </c>
      <c r="FM36" s="180" t="s">
        <v>252</v>
      </c>
      <c r="FN36" s="289">
        <f>FN37+FN38</f>
        <v>1326208.23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1326013.18</v>
      </c>
      <c r="FV36" s="289">
        <f>FV37+FV38</f>
        <v>0</v>
      </c>
      <c r="FW36" s="289">
        <v>0</v>
      </c>
      <c r="FX36" s="289">
        <v>0</v>
      </c>
      <c r="FY36" s="289">
        <f>FY37+FY38</f>
        <v>0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346</v>
      </c>
      <c r="C37" s="178" t="s">
        <v>167</v>
      </c>
      <c r="D37" s="293">
        <f>W37+AQ37+BJ37+CC37+DJ37+EC37+EV37+FN37</f>
        <v>5135521.65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кас+факт'!DF13</f>
        <v>4724148.42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кас+факт'!DG13</f>
        <v>0</v>
      </c>
      <c r="P37" s="294">
        <f>'спец#кв-разноска  кас+факт'!DH13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346</v>
      </c>
      <c r="V37" s="180" t="s">
        <v>167</v>
      </c>
      <c r="W37" s="289">
        <v>240277.41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152027.5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0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346</v>
      </c>
      <c r="AP37" s="180" t="s">
        <v>167</v>
      </c>
      <c r="AQ37" s="289">
        <v>3569036.01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кас+факт'!BJ13</f>
        <v>3246107.7399999998</v>
      </c>
      <c r="AY37" s="290">
        <v>0</v>
      </c>
      <c r="AZ37" s="392">
        <v>0</v>
      </c>
      <c r="BA37" s="392">
        <v>0</v>
      </c>
      <c r="BB37" s="291">
        <f>'спец#кв-разноска  кас+факт'!BK13</f>
        <v>0</v>
      </c>
      <c r="BC37" s="291">
        <f>'спец#кв-разноска  кас+факт'!BL13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346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кас+факт'!BV13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кас+факт'!BW13</f>
        <v>0</v>
      </c>
      <c r="BV37" s="291">
        <f>'спец#кв-разноска  кас+факт'!BR13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346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кас+факт'!BY13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кас+факт'!BZ13</f>
        <v>0</v>
      </c>
      <c r="CO37" s="291">
        <f>'спец#кв-разноска  кас+факт'!CA13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кас+факт'!CF13</f>
        <v>0</v>
      </c>
      <c r="DD37" s="317">
        <f>'спец#кв-разноска  кас+факт'!CG13</f>
        <v>0</v>
      </c>
      <c r="DE37" s="318"/>
      <c r="DF37" s="319"/>
      <c r="DG37" s="181" t="s">
        <v>18</v>
      </c>
      <c r="DH37" s="180" t="s">
        <v>346</v>
      </c>
      <c r="DI37" s="180" t="s">
        <v>167</v>
      </c>
      <c r="DJ37" s="289">
        <v>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кас+факт'!BM13</f>
        <v>0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кас+факт'!BN13</f>
        <v>0</v>
      </c>
      <c r="DV37" s="291">
        <f>'спец#кв-разноска  кас+факт'!BO13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346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кас+факт'!CB13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кас+факт'!CC13</f>
        <v>0</v>
      </c>
      <c r="EO37" s="291">
        <f>'спец#кв-разноска  кас+факт'!CD13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346</v>
      </c>
      <c r="EU37" s="180" t="s">
        <v>167</v>
      </c>
      <c r="EV37" s="289">
        <v>0</v>
      </c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кас+факт'!DC13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кас+факт'!DD13</f>
        <v>0</v>
      </c>
      <c r="FH37" s="291">
        <f>'спец#кв-разноска  кас+факт'!DQ13</f>
        <v>0</v>
      </c>
      <c r="FI37" s="292" t="s">
        <v>10</v>
      </c>
      <c r="FJ37" s="292" t="s">
        <v>10</v>
      </c>
      <c r="FK37" s="181" t="s">
        <v>18</v>
      </c>
      <c r="FL37" s="180" t="s">
        <v>346</v>
      </c>
      <c r="FM37" s="180" t="s">
        <v>167</v>
      </c>
      <c r="FN37" s="289">
        <v>1326208.23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кас+факт'!CZ13</f>
        <v>1326013.18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кас+факт'!DA13</f>
        <v>0</v>
      </c>
      <c r="FZ37" s="291">
        <f>'спец#кв-разноска  кас+факт'!EE13</f>
        <v>0</v>
      </c>
      <c r="GA37" s="292" t="s">
        <v>10</v>
      </c>
      <c r="GB37" s="292" t="s">
        <v>10</v>
      </c>
    </row>
    <row r="38" spans="1:184" ht="18" customHeight="1">
      <c r="A38" s="177" t="s">
        <v>347</v>
      </c>
      <c r="B38" s="178" t="s">
        <v>351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кас+факт'!DF14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кас+факт'!DG14</f>
        <v>0</v>
      </c>
      <c r="P38" s="294">
        <f>'спец#кв-разноска  кас+факт'!DH14</f>
        <v>0</v>
      </c>
      <c r="Q38" s="304" t="s">
        <v>10</v>
      </c>
      <c r="R38" s="304" t="s">
        <v>10</v>
      </c>
      <c r="S38" s="158">
        <v>0</v>
      </c>
      <c r="T38" s="177" t="s">
        <v>347</v>
      </c>
      <c r="U38" s="178" t="s">
        <v>351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347</v>
      </c>
      <c r="AO38" s="180" t="s">
        <v>351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кас+факт'!BJ14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кас+факт'!BK14</f>
        <v>0</v>
      </c>
      <c r="BC38" s="291">
        <f>'спец#кв-разноска  кас+факт'!BL14</f>
        <v>0</v>
      </c>
      <c r="BD38" s="292" t="s">
        <v>10</v>
      </c>
      <c r="BE38" s="292" t="s">
        <v>10</v>
      </c>
      <c r="BF38" s="310">
        <v>0</v>
      </c>
      <c r="BG38" s="181" t="s">
        <v>347</v>
      </c>
      <c r="BH38" s="180" t="s">
        <v>351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кас+факт'!BP14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кас+факт'!BQ14</f>
        <v>0</v>
      </c>
      <c r="BV38" s="291">
        <f>'спец#кв-разноска  кас+факт'!BR14</f>
        <v>0</v>
      </c>
      <c r="BW38" s="300" t="s">
        <v>10</v>
      </c>
      <c r="BX38" s="300" t="s">
        <v>10</v>
      </c>
      <c r="BY38" s="310">
        <v>0</v>
      </c>
      <c r="BZ38" s="181" t="s">
        <v>347</v>
      </c>
      <c r="CA38" s="180" t="s">
        <v>351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кас+факт'!BY14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кас+факт'!BZ14</f>
        <v>0</v>
      </c>
      <c r="CO38" s="291">
        <f>'спец#кв-разноска  кас+факт'!CA14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кас+факт'!CF14</f>
        <v>0</v>
      </c>
      <c r="DD38" s="317">
        <f>'спец#кв-разноска  кас+факт'!CG14</f>
        <v>0</v>
      </c>
      <c r="DE38" s="318"/>
      <c r="DF38" s="319"/>
      <c r="DG38" s="181" t="s">
        <v>347</v>
      </c>
      <c r="DH38" s="180" t="s">
        <v>351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кас+факт'!BM14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кас+факт'!BN14</f>
        <v>0</v>
      </c>
      <c r="DV38" s="291">
        <f>'спец#кв-разноска  кас+факт'!BO14</f>
        <v>0</v>
      </c>
      <c r="DW38" s="292" t="s">
        <v>10</v>
      </c>
      <c r="DX38" s="292" t="s">
        <v>10</v>
      </c>
      <c r="DY38" s="310">
        <v>0</v>
      </c>
      <c r="DZ38" s="181" t="s">
        <v>347</v>
      </c>
      <c r="EA38" s="180" t="s">
        <v>351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кас+факт'!CB14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кас+факт'!CC14</f>
        <v>0</v>
      </c>
      <c r="EO38" s="291">
        <f>'спец#кв-разноска  кас+факт'!CD14</f>
        <v>0</v>
      </c>
      <c r="EP38" s="292" t="s">
        <v>10</v>
      </c>
      <c r="EQ38" s="292" t="s">
        <v>10</v>
      </c>
      <c r="ER38" s="310">
        <v>0</v>
      </c>
      <c r="ES38" s="181" t="s">
        <v>347</v>
      </c>
      <c r="ET38" s="180" t="s">
        <v>351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кас+факт'!DO14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кас+факт'!DP14</f>
        <v>0</v>
      </c>
      <c r="FH38" s="291">
        <f>'спец#кв-разноска  кас+факт'!DQ14</f>
        <v>0</v>
      </c>
      <c r="FI38" s="292" t="s">
        <v>10</v>
      </c>
      <c r="FJ38" s="292" t="s">
        <v>10</v>
      </c>
      <c r="FK38" s="181" t="s">
        <v>347</v>
      </c>
      <c r="FL38" s="180" t="s">
        <v>351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кас+факт'!EC14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кас+факт'!ED14</f>
        <v>0</v>
      </c>
      <c r="FZ38" s="291">
        <f>'спец#кв-разноска  кас+факт'!EE14</f>
        <v>0</v>
      </c>
      <c r="GA38" s="292" t="s">
        <v>10</v>
      </c>
      <c r="GB38" s="292" t="s">
        <v>10</v>
      </c>
    </row>
    <row r="39" spans="1:184" ht="20.25" customHeight="1">
      <c r="A39" s="181" t="s">
        <v>348</v>
      </c>
      <c r="B39" s="180" t="s">
        <v>210</v>
      </c>
      <c r="C39" s="180" t="s">
        <v>73</v>
      </c>
      <c r="D39" s="293">
        <f>W39+AQ39+BJ39+CC39+DJ39+EC39+EV39+FN39</f>
        <v>1108010.58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кас+факт'!DF15</f>
        <v>1012447.62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кас+факт'!DG15</f>
        <v>0</v>
      </c>
      <c r="P39" s="290">
        <f>'спец#кв-разноска  кас+факт'!DH15</f>
        <v>0</v>
      </c>
      <c r="Q39" s="297" t="s">
        <v>10</v>
      </c>
      <c r="R39" s="297" t="s">
        <v>10</v>
      </c>
      <c r="S39" s="158">
        <v>0</v>
      </c>
      <c r="T39" s="181" t="s">
        <v>348</v>
      </c>
      <c r="U39" s="180" t="s">
        <v>210</v>
      </c>
      <c r="V39" s="180" t="s">
        <v>73</v>
      </c>
      <c r="W39" s="289">
        <v>67422.59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47562.27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0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348</v>
      </c>
      <c r="AO39" s="180" t="s">
        <v>210</v>
      </c>
      <c r="AP39" s="180" t="s">
        <v>73</v>
      </c>
      <c r="AQ39" s="289">
        <v>786616.43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кас+факт'!BJ15</f>
        <v>710917.49</v>
      </c>
      <c r="AY39" s="290">
        <v>0</v>
      </c>
      <c r="AZ39" s="392">
        <v>0</v>
      </c>
      <c r="BA39" s="392">
        <v>0</v>
      </c>
      <c r="BB39" s="291">
        <f>'спец#кв-разноска  кас+факт'!BK15</f>
        <v>0</v>
      </c>
      <c r="BC39" s="291">
        <f>'спец#кв-разноска  кас+факт'!BL15</f>
        <v>0</v>
      </c>
      <c r="BD39" s="292" t="s">
        <v>10</v>
      </c>
      <c r="BE39" s="292" t="s">
        <v>10</v>
      </c>
      <c r="BF39" s="310">
        <v>0</v>
      </c>
      <c r="BG39" s="181" t="s">
        <v>348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кас+факт'!BV15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кас+факт'!BW15</f>
        <v>0</v>
      </c>
      <c r="BV39" s="291">
        <f>'спец#кв-разноска  кас+факт'!BR15</f>
        <v>0</v>
      </c>
      <c r="BW39" s="300" t="s">
        <v>10</v>
      </c>
      <c r="BX39" s="300" t="s">
        <v>10</v>
      </c>
      <c r="BY39" s="310">
        <v>0</v>
      </c>
      <c r="BZ39" s="181" t="s">
        <v>348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кас+факт'!BY15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кас+факт'!BZ15</f>
        <v>0</v>
      </c>
      <c r="CO39" s="291">
        <f>'спец#кв-разноска  кас+факт'!CA15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кас+факт'!CF15</f>
        <v>0</v>
      </c>
      <c r="DD39" s="317">
        <f>'спец#кв-разноска  кас+факт'!CG15</f>
        <v>0</v>
      </c>
      <c r="DE39" s="318"/>
      <c r="DF39" s="319"/>
      <c r="DG39" s="181" t="s">
        <v>348</v>
      </c>
      <c r="DH39" s="180" t="s">
        <v>210</v>
      </c>
      <c r="DI39" s="180" t="s">
        <v>73</v>
      </c>
      <c r="DJ39" s="289">
        <v>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кас+факт'!BM15</f>
        <v>0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кас+факт'!BN15</f>
        <v>0</v>
      </c>
      <c r="DV39" s="291">
        <f>'спец#кв-разноска  кас+факт'!BO15</f>
        <v>0</v>
      </c>
      <c r="DW39" s="292" t="s">
        <v>10</v>
      </c>
      <c r="DX39" s="292" t="s">
        <v>10</v>
      </c>
      <c r="DY39" s="310">
        <v>0</v>
      </c>
      <c r="DZ39" s="181" t="s">
        <v>348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кас+факт'!CB15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кас+факт'!CC15</f>
        <v>0</v>
      </c>
      <c r="EO39" s="291">
        <f>'спец#кв-разноска  кас+факт'!CD15</f>
        <v>0</v>
      </c>
      <c r="EP39" s="292" t="s">
        <v>10</v>
      </c>
      <c r="EQ39" s="292" t="s">
        <v>10</v>
      </c>
      <c r="ER39" s="310">
        <v>0</v>
      </c>
      <c r="ES39" s="181" t="s">
        <v>348</v>
      </c>
      <c r="ET39" s="180" t="s">
        <v>210</v>
      </c>
      <c r="EU39" s="180" t="s">
        <v>73</v>
      </c>
      <c r="EV39" s="289">
        <v>0</v>
      </c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кас+факт'!DC15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кас+факт'!DD15</f>
        <v>0</v>
      </c>
      <c r="FH39" s="291">
        <f>'спец#кв-разноска  кас+факт'!DQ15</f>
        <v>0</v>
      </c>
      <c r="FI39" s="292" t="s">
        <v>10</v>
      </c>
      <c r="FJ39" s="292" t="s">
        <v>10</v>
      </c>
      <c r="FK39" s="181" t="s">
        <v>348</v>
      </c>
      <c r="FL39" s="180" t="s">
        <v>210</v>
      </c>
      <c r="FM39" s="180" t="s">
        <v>73</v>
      </c>
      <c r="FN39" s="289">
        <v>253971.56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кас+факт'!CZ15</f>
        <v>253967.86000000002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кас+факт'!DA15</f>
        <v>0</v>
      </c>
      <c r="FZ39" s="291">
        <f>'спец#кв-разноска  кас+факт'!EE15</f>
        <v>0</v>
      </c>
      <c r="GA39" s="292" t="s">
        <v>10</v>
      </c>
      <c r="GB39" s="292" t="s">
        <v>10</v>
      </c>
    </row>
    <row r="40" spans="1:184" ht="16.5" customHeight="1">
      <c r="A40" s="188" t="s">
        <v>349</v>
      </c>
      <c r="B40" s="179" t="s">
        <v>350</v>
      </c>
      <c r="C40" s="179" t="s">
        <v>74</v>
      </c>
      <c r="D40" s="283">
        <f>D41+D42+D43+D44+D50+D51+D52+D60</f>
        <v>38161163.81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кас+факт'!DF16</f>
        <v>37235971.949999996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кас+факт'!DG16</f>
        <v>0</v>
      </c>
      <c r="P40" s="286">
        <f>'спец#кв-разноска  кас+факт'!DH16</f>
        <v>0</v>
      </c>
      <c r="Q40" s="303" t="s">
        <v>10</v>
      </c>
      <c r="R40" s="303" t="s">
        <v>10</v>
      </c>
      <c r="S40" s="158">
        <v>0</v>
      </c>
      <c r="T40" s="188" t="s">
        <v>349</v>
      </c>
      <c r="U40" s="179" t="s">
        <v>350</v>
      </c>
      <c r="V40" s="179" t="s">
        <v>74</v>
      </c>
      <c r="W40" s="283">
        <f>W41+W42+W43+W44+W50+W51+W52+W60</f>
        <v>20454918.46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20076601.669999998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0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349</v>
      </c>
      <c r="AO40" s="179" t="s">
        <v>350</v>
      </c>
      <c r="AP40" s="179" t="s">
        <v>74</v>
      </c>
      <c r="AQ40" s="283">
        <f>AQ41+AQ42+AQ43+AQ44+AQ50+AQ51+AQ52+AQ60</f>
        <v>15372640.509999998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14983574.710000003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0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349</v>
      </c>
      <c r="BH40" s="179" t="s">
        <v>350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349</v>
      </c>
      <c r="CA40" s="179" t="s">
        <v>350</v>
      </c>
      <c r="CB40" s="179" t="s">
        <v>74</v>
      </c>
      <c r="CC40" s="283">
        <f>CC41+CC42+CC43+CC44+CC50+CC51+CC52+CC60</f>
        <v>18300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13558.83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0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кас+факт'!CF16</f>
        <v>0</v>
      </c>
      <c r="DD40" s="89">
        <f>'спец#кв-разноска  кас+факт'!CG16</f>
        <v>0</v>
      </c>
      <c r="DE40" s="70"/>
      <c r="DG40" s="188" t="s">
        <v>349</v>
      </c>
      <c r="DH40" s="179" t="s">
        <v>350</v>
      </c>
      <c r="DI40" s="179" t="s">
        <v>74</v>
      </c>
      <c r="DJ40" s="283">
        <f>DJ41+DJ42+DJ43+DJ44+DJ50+DJ51+DJ52+DJ60</f>
        <v>0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0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0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349</v>
      </c>
      <c r="EA40" s="179" t="s">
        <v>350</v>
      </c>
      <c r="EB40" s="179" t="s">
        <v>74</v>
      </c>
      <c r="EC40" s="283">
        <f>EC41+EC42+EC43+EC44+EC50+EC51+EC52+EC60</f>
        <v>16088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4296.93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0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349</v>
      </c>
      <c r="ET40" s="179" t="s">
        <v>350</v>
      </c>
      <c r="EU40" s="179" t="s">
        <v>74</v>
      </c>
      <c r="EV40" s="283">
        <f>EV41+EV42+EV43+EV44+EV50+EV51+EV52+EV60</f>
        <v>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0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0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349</v>
      </c>
      <c r="FL40" s="179" t="s">
        <v>350</v>
      </c>
      <c r="FM40" s="179" t="s">
        <v>74</v>
      </c>
      <c r="FN40" s="283">
        <f>FN41+FN42+FN43+FN44+FN50+FN51+FN52+FN60</f>
        <v>2299216.84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2157939.81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0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352</v>
      </c>
      <c r="C41" s="180" t="s">
        <v>168</v>
      </c>
      <c r="D41" s="293">
        <f>W41+AQ41+BJ41+CC41+DJ41+EC41+EV41+FN41</f>
        <v>1641714.45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кас+факт'!DF17</f>
        <v>1598376.1100000003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кас+факт'!DG17</f>
        <v>0</v>
      </c>
      <c r="P41" s="290">
        <f>'спец#кв-разноска  кас+факт'!DH17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352</v>
      </c>
      <c r="V41" s="180" t="s">
        <v>168</v>
      </c>
      <c r="W41" s="289">
        <v>29658.35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23275.04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0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352</v>
      </c>
      <c r="AP41" s="180" t="s">
        <v>168</v>
      </c>
      <c r="AQ41" s="289">
        <v>568141.65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кас+факт'!BJ17</f>
        <v>544562.16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кас+факт'!BK17</f>
        <v>0</v>
      </c>
      <c r="BC41" s="291">
        <f>'спец#кв-разноска  кас+факт'!BL17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352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кас+факт'!BV17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кас+факт'!BW17</f>
        <v>0</v>
      </c>
      <c r="BV41" s="291">
        <f>'спец#кв-разноска  кас+факт'!BR17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352</v>
      </c>
      <c r="CB41" s="180" t="s">
        <v>168</v>
      </c>
      <c r="CC41" s="289">
        <v>4400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кас+факт'!BY17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кас+факт'!BZ17</f>
        <v>0</v>
      </c>
      <c r="CO41" s="291">
        <f>'спец#кв-разноска  кас+факт'!CA17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кас+факт'!CF17</f>
        <v>0</v>
      </c>
      <c r="DD41" s="317">
        <f>'спец#кв-разноска  кас+факт'!CG17</f>
        <v>0</v>
      </c>
      <c r="DE41" s="318"/>
      <c r="DF41" s="319"/>
      <c r="DG41" s="181" t="s">
        <v>26</v>
      </c>
      <c r="DH41" s="180" t="s">
        <v>352</v>
      </c>
      <c r="DI41" s="180" t="s">
        <v>168</v>
      </c>
      <c r="DJ41" s="289">
        <v>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кас+факт'!BM17</f>
        <v>0</v>
      </c>
      <c r="DR41" s="290">
        <v>0</v>
      </c>
      <c r="DS41" s="290">
        <f>'спец#кв-разноска  кас+факт'!BO17</f>
        <v>0</v>
      </c>
      <c r="DT41" s="290">
        <f t="shared" si="20"/>
        <v>0</v>
      </c>
      <c r="DU41" s="291">
        <f>'спец#кв-разноска  кас+факт'!BN17</f>
        <v>0</v>
      </c>
      <c r="DV41" s="291">
        <f>'спец#кв-разноска  кас+факт'!BO17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352</v>
      </c>
      <c r="EB41" s="180" t="s">
        <v>168</v>
      </c>
      <c r="EC41" s="289">
        <v>11000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кас+факт'!CB17</f>
        <v>2996.93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кас+факт'!CC17</f>
        <v>0</v>
      </c>
      <c r="EO41" s="291">
        <f>'спец#кв-разноска  кас+факт'!CD17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352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кас+факт'!DC17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кас+факт'!DD17</f>
        <v>0</v>
      </c>
      <c r="FH41" s="291">
        <f>'спец#кв-разноска  кас+факт'!DQ17</f>
        <v>0</v>
      </c>
      <c r="FI41" s="292" t="s">
        <v>10</v>
      </c>
      <c r="FJ41" s="292" t="s">
        <v>10</v>
      </c>
      <c r="FK41" s="181" t="s">
        <v>26</v>
      </c>
      <c r="FL41" s="180" t="s">
        <v>352</v>
      </c>
      <c r="FM41" s="180" t="s">
        <v>168</v>
      </c>
      <c r="FN41" s="289">
        <v>1028514.45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кас+факт'!CZ17</f>
        <v>1027541.9800000001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кас+факт'!DA17</f>
        <v>0</v>
      </c>
      <c r="FZ41" s="291">
        <f>'спец#кв-разноска  кас+факт'!EE17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353</v>
      </c>
      <c r="C42" s="180" t="s">
        <v>169</v>
      </c>
      <c r="D42" s="293">
        <f aca="true" t="shared" si="26" ref="D42:D50">W42+AQ42+BJ42+CC42+DJ42+EC42+EV42+FN42</f>
        <v>22917.05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кас+факт'!DF18</f>
        <v>22518.61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кас+факт'!DG18</f>
        <v>0</v>
      </c>
      <c r="P42" s="290">
        <f>'спец#кв-разноска  кас+факт'!DH18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353</v>
      </c>
      <c r="V42" s="180" t="s">
        <v>169</v>
      </c>
      <c r="W42" s="289">
        <v>13600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13568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353</v>
      </c>
      <c r="AP42" s="180" t="s">
        <v>169</v>
      </c>
      <c r="AQ42" s="289">
        <v>1950.35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кас+факт'!BJ18</f>
        <v>1948.59</v>
      </c>
      <c r="AY42" s="290">
        <v>0</v>
      </c>
      <c r="AZ42" s="392">
        <v>0</v>
      </c>
      <c r="BA42" s="392">
        <v>0</v>
      </c>
      <c r="BB42" s="291">
        <f>'спец#кв-разноска  кас+факт'!BK18</f>
        <v>0</v>
      </c>
      <c r="BC42" s="291">
        <f>'спец#кв-разноска  кас+факт'!BL18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353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кас+факт'!BP18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кас+факт'!BW18</f>
        <v>0</v>
      </c>
      <c r="BV42" s="291">
        <f>'спец#кв-разноска  кас+факт'!BR18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353</v>
      </c>
      <c r="CB42" s="180" t="s">
        <v>169</v>
      </c>
      <c r="CC42" s="289">
        <v>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кас+факт'!BY18</f>
        <v>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кас+факт'!BZ18</f>
        <v>0</v>
      </c>
      <c r="CO42" s="291">
        <f>'спец#кв-разноска  кас+факт'!CA18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кас+факт'!CF18</f>
        <v>0</v>
      </c>
      <c r="DD42" s="317">
        <f>'спец#кв-разноска  кас+факт'!CG18</f>
        <v>0</v>
      </c>
      <c r="DE42" s="318"/>
      <c r="DF42" s="319"/>
      <c r="DG42" s="181" t="s">
        <v>27</v>
      </c>
      <c r="DH42" s="180" t="s">
        <v>353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кас+факт'!BM18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кас+факт'!BN18</f>
        <v>0</v>
      </c>
      <c r="DV42" s="291">
        <f>'спец#кв-разноска  кас+факт'!BO18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353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кас+факт'!CB18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кас+факт'!CC18</f>
        <v>0</v>
      </c>
      <c r="EO42" s="291">
        <f>'спец#кв-разноска  кас+факт'!CD18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353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кас+факт'!DC18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кас+факт'!DD18</f>
        <v>0</v>
      </c>
      <c r="FH42" s="291">
        <f>'спец#кв-разноска  кас+факт'!DQ18</f>
        <v>0</v>
      </c>
      <c r="FI42" s="292" t="s">
        <v>10</v>
      </c>
      <c r="FJ42" s="292" t="s">
        <v>10</v>
      </c>
      <c r="FK42" s="181" t="s">
        <v>27</v>
      </c>
      <c r="FL42" s="180" t="s">
        <v>353</v>
      </c>
      <c r="FM42" s="180" t="s">
        <v>169</v>
      </c>
      <c r="FN42" s="289">
        <v>7366.7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кас+факт'!CZ18</f>
        <v>7002.0199999999995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кас+факт'!DA18</f>
        <v>0</v>
      </c>
      <c r="FZ42" s="291">
        <f>'спец#кв-разноска  кас+факт'!EE18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354</v>
      </c>
      <c r="C43" s="180" t="s">
        <v>170</v>
      </c>
      <c r="D43" s="293">
        <f t="shared" si="26"/>
        <v>34865440.14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кас+факт'!DF19</f>
        <v>34185359.70999999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кас+факт'!DG19</f>
        <v>0</v>
      </c>
      <c r="P43" s="290">
        <f>'спец#кв-разноска  кас+факт'!DH19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354</v>
      </c>
      <c r="V43" s="180" t="s">
        <v>170</v>
      </c>
      <c r="W43" s="289">
        <v>20376298.11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20013428.549999997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0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354</v>
      </c>
      <c r="AP43" s="180" t="s">
        <v>170</v>
      </c>
      <c r="AQ43" s="289">
        <v>14296942.03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кас+факт'!BJ19</f>
        <v>13980199.55</v>
      </c>
      <c r="AY43" s="290">
        <v>0</v>
      </c>
      <c r="AZ43" s="392">
        <v>0</v>
      </c>
      <c r="BA43" s="392">
        <v>0</v>
      </c>
      <c r="BB43" s="291">
        <f>'спец#кв-разноска  кас+факт'!BK19</f>
        <v>0</v>
      </c>
      <c r="BC43" s="291">
        <f>'спец#кв-разноска  кас+факт'!BL19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354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кас+факт'!BP19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кас+факт'!BW19</f>
        <v>0</v>
      </c>
      <c r="BV43" s="291">
        <f>'спец#кв-разноска  кас+факт'!BR19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354</v>
      </c>
      <c r="CB43" s="180" t="s">
        <v>170</v>
      </c>
      <c r="CC43" s="289">
        <v>13900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кас+факт'!BY19</f>
        <v>13558.83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кас+факт'!BZ19</f>
        <v>0</v>
      </c>
      <c r="CO43" s="291">
        <f>'спец#кв-разноска  кас+факт'!CA19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кас+факт'!CF19</f>
        <v>0</v>
      </c>
      <c r="DD43" s="317">
        <f>'спец#кв-разноска  кас+факт'!CG19</f>
        <v>0</v>
      </c>
      <c r="DE43" s="318"/>
      <c r="DF43" s="319"/>
      <c r="DG43" s="181" t="s">
        <v>28</v>
      </c>
      <c r="DH43" s="180" t="s">
        <v>354</v>
      </c>
      <c r="DI43" s="180" t="s">
        <v>170</v>
      </c>
      <c r="DJ43" s="289">
        <v>0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кас+факт'!BM19</f>
        <v>0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кас+факт'!BN19</f>
        <v>0</v>
      </c>
      <c r="DV43" s="291">
        <f>'спец#кв-разноска  кас+факт'!BO19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354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кас+факт'!CB19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кас+факт'!CC19</f>
        <v>0</v>
      </c>
      <c r="EO43" s="291">
        <f>'спец#кв-разноска  кас+факт'!CD19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354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кас+факт'!DC19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кас+факт'!DD19</f>
        <v>0</v>
      </c>
      <c r="FH43" s="291">
        <f>'спец#кв-разноска  кас+факт'!DQ19</f>
        <v>0</v>
      </c>
      <c r="FI43" s="292" t="s">
        <v>10</v>
      </c>
      <c r="FJ43" s="292" t="s">
        <v>10</v>
      </c>
      <c r="FK43" s="181" t="s">
        <v>28</v>
      </c>
      <c r="FL43" s="180" t="s">
        <v>354</v>
      </c>
      <c r="FM43" s="180" t="s">
        <v>170</v>
      </c>
      <c r="FN43" s="289">
        <v>178300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кас+факт'!CZ19</f>
        <v>178172.78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кас+факт'!DA19</f>
        <v>0</v>
      </c>
      <c r="FZ43" s="291">
        <f>'спец#кв-разноска  кас+факт'!EE19</f>
        <v>0</v>
      </c>
      <c r="GA43" s="292" t="s">
        <v>10</v>
      </c>
      <c r="GB43" s="292" t="s">
        <v>10</v>
      </c>
    </row>
    <row r="44" spans="1:184" ht="19.5" customHeight="1">
      <c r="A44" s="181" t="s">
        <v>296</v>
      </c>
      <c r="B44" s="180" t="s">
        <v>355</v>
      </c>
      <c r="C44" s="180" t="s">
        <v>171</v>
      </c>
      <c r="D44" s="293">
        <f t="shared" si="26"/>
        <v>559432.3899999999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кас+факт'!DF20</f>
        <v>539409.0700000001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кас+факт'!DG20</f>
        <v>0</v>
      </c>
      <c r="P44" s="290">
        <f>'спец#кв-разноска  кас+факт'!DH20</f>
        <v>0</v>
      </c>
      <c r="Q44" s="297" t="s">
        <v>10</v>
      </c>
      <c r="R44" s="297" t="s">
        <v>10</v>
      </c>
      <c r="S44" s="310">
        <v>0</v>
      </c>
      <c r="T44" s="181" t="s">
        <v>296</v>
      </c>
      <c r="U44" s="180" t="s">
        <v>355</v>
      </c>
      <c r="V44" s="180" t="s">
        <v>171</v>
      </c>
      <c r="W44" s="289">
        <v>17482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14381.55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0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296</v>
      </c>
      <c r="AO44" s="180" t="s">
        <v>355</v>
      </c>
      <c r="AP44" s="180" t="s">
        <v>171</v>
      </c>
      <c r="AQ44" s="289">
        <v>262317.54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кас+факт'!BJ20</f>
        <v>252106.63</v>
      </c>
      <c r="AY44" s="290">
        <f>'спец#кв-разноска  кас+факт'!BL20</f>
        <v>0</v>
      </c>
      <c r="AZ44" s="392">
        <v>0</v>
      </c>
      <c r="BA44" s="392">
        <v>0</v>
      </c>
      <c r="BB44" s="291">
        <f>'спец#кв-разноска  кас+факт'!BK20</f>
        <v>0</v>
      </c>
      <c r="BC44" s="291">
        <f>'спец#кв-разноска  кас+факт'!BL20</f>
        <v>0</v>
      </c>
      <c r="BD44" s="292" t="s">
        <v>10</v>
      </c>
      <c r="BE44" s="292" t="s">
        <v>10</v>
      </c>
      <c r="BF44" s="310">
        <v>0</v>
      </c>
      <c r="BG44" s="181" t="s">
        <v>296</v>
      </c>
      <c r="BH44" s="180" t="s">
        <v>355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кас+факт'!BP20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кас+факт'!BW20</f>
        <v>0</v>
      </c>
      <c r="BV44" s="291">
        <f>'спец#кв-разноска  кас+факт'!BR20</f>
        <v>0</v>
      </c>
      <c r="BW44" s="300" t="s">
        <v>10</v>
      </c>
      <c r="BX44" s="300" t="s">
        <v>10</v>
      </c>
      <c r="BY44" s="310">
        <v>0</v>
      </c>
      <c r="BZ44" s="181" t="s">
        <v>296</v>
      </c>
      <c r="CA44" s="180" t="s">
        <v>355</v>
      </c>
      <c r="CB44" s="180" t="s">
        <v>171</v>
      </c>
      <c r="CC44" s="289">
        <v>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кас+факт'!BY20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кас+факт'!BZ20</f>
        <v>0</v>
      </c>
      <c r="CO44" s="291">
        <f>'спец#кв-разноска  кас+факт'!CA20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кас+факт'!CF20</f>
        <v>0</v>
      </c>
      <c r="DD44" s="317">
        <f>'спец#кв-разноска  кас+факт'!CG20</f>
        <v>0</v>
      </c>
      <c r="DE44" s="318"/>
      <c r="DF44" s="319"/>
      <c r="DG44" s="181" t="s">
        <v>296</v>
      </c>
      <c r="DH44" s="180" t="s">
        <v>355</v>
      </c>
      <c r="DI44" s="180" t="s">
        <v>171</v>
      </c>
      <c r="DJ44" s="289">
        <v>0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кас+факт'!BM20</f>
        <v>0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кас+факт'!BN20</f>
        <v>0</v>
      </c>
      <c r="DV44" s="291">
        <f>'спец#кв-разноска  кас+факт'!BO20</f>
        <v>0</v>
      </c>
      <c r="DW44" s="292" t="s">
        <v>10</v>
      </c>
      <c r="DX44" s="292" t="s">
        <v>10</v>
      </c>
      <c r="DY44" s="310">
        <v>0</v>
      </c>
      <c r="DZ44" s="181" t="s">
        <v>296</v>
      </c>
      <c r="EA44" s="180" t="s">
        <v>355</v>
      </c>
      <c r="EB44" s="180" t="s">
        <v>171</v>
      </c>
      <c r="EC44" s="289">
        <v>5088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кас+факт'!CB20</f>
        <v>1300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кас+факт'!CC20</f>
        <v>0</v>
      </c>
      <c r="EO44" s="291">
        <f>'спец#кв-разноска  кас+факт'!CD20</f>
        <v>0</v>
      </c>
      <c r="EP44" s="292" t="s">
        <v>10</v>
      </c>
      <c r="EQ44" s="292" t="s">
        <v>10</v>
      </c>
      <c r="ER44" s="310">
        <v>0</v>
      </c>
      <c r="ES44" s="181" t="s">
        <v>296</v>
      </c>
      <c r="ET44" s="180" t="s">
        <v>355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кас+факт'!DC20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кас+факт'!DD20</f>
        <v>0</v>
      </c>
      <c r="FH44" s="291">
        <f>'спец#кв-разноска  кас+факт'!DQ20</f>
        <v>0</v>
      </c>
      <c r="FI44" s="292" t="s">
        <v>10</v>
      </c>
      <c r="FJ44" s="292" t="s">
        <v>10</v>
      </c>
      <c r="FK44" s="181" t="s">
        <v>296</v>
      </c>
      <c r="FL44" s="180" t="s">
        <v>355</v>
      </c>
      <c r="FM44" s="180" t="s">
        <v>171</v>
      </c>
      <c r="FN44" s="289">
        <v>274544.85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кас+факт'!CZ20</f>
        <v>271620.89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кас+факт'!DA20</f>
        <v>0</v>
      </c>
      <c r="FZ44" s="291">
        <f>'спец#кв-разноска  кас+факт'!EE20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кас+факт'!DF21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кас+факт'!DG21</f>
        <v>0</v>
      </c>
      <c r="P45" s="290">
        <f>'спец#кв-разноска  кас+факт'!DH21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кас+факт'!BJ21</f>
        <v>0</v>
      </c>
      <c r="AY45" s="294">
        <v>0</v>
      </c>
      <c r="AZ45" s="393"/>
      <c r="BA45" s="393"/>
      <c r="BB45" s="295">
        <f>'спец#кв-разноска  кас+факт'!BK21</f>
        <v>0</v>
      </c>
      <c r="BC45" s="295">
        <f>'спец#кв-разноска  кас+факт'!BL21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кас+факт'!BP21</f>
        <v>0</v>
      </c>
      <c r="BR45" s="294"/>
      <c r="BS45" s="294"/>
      <c r="BT45" s="294">
        <v>0</v>
      </c>
      <c r="BU45" s="295">
        <f>'спец#кв-разноска  кас+факт'!BW21</f>
        <v>0</v>
      </c>
      <c r="BV45" s="295">
        <f>'спец#кв-разноска  кас+факт'!BR21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кас+факт'!BY21</f>
        <v>0</v>
      </c>
      <c r="CK45" s="294">
        <f t="shared" si="24"/>
        <v>0</v>
      </c>
      <c r="CL45" s="393"/>
      <c r="CM45" s="393"/>
      <c r="CN45" s="295">
        <f>'спец#кв-разноска  кас+факт'!BZ21</f>
        <v>0</v>
      </c>
      <c r="CO45" s="295">
        <f>'спец#кв-разноска  кас+факт'!CA21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кас+факт'!CF21</f>
        <v>0</v>
      </c>
      <c r="DD45" s="89">
        <f>'спец#кв-разноска  кас+факт'!CG21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кас+факт'!BM21</f>
        <v>0</v>
      </c>
      <c r="DR45" s="294"/>
      <c r="DS45" s="294"/>
      <c r="DT45" s="294">
        <f t="shared" si="20"/>
        <v>0</v>
      </c>
      <c r="DU45" s="295">
        <f>'спец#кв-разноска  кас+факт'!BN21</f>
        <v>0</v>
      </c>
      <c r="DV45" s="295">
        <f>'спец#кв-разноска  кас+факт'!BO21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кас+факт'!CB21</f>
        <v>0</v>
      </c>
      <c r="EK45" s="294">
        <f t="shared" si="21"/>
        <v>0</v>
      </c>
      <c r="EL45" s="393"/>
      <c r="EM45" s="393"/>
      <c r="EN45" s="295">
        <f>'спец#кв-разноска  кас+факт'!CC21</f>
        <v>0</v>
      </c>
      <c r="EO45" s="295">
        <f>'спец#кв-разноска  кас+факт'!CD21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кас+факт'!DC21</f>
        <v>0</v>
      </c>
      <c r="FD45" s="294">
        <f t="shared" si="22"/>
        <v>0</v>
      </c>
      <c r="FE45" s="393"/>
      <c r="FF45" s="393"/>
      <c r="FG45" s="295">
        <f>'спец#кв-разноска  кас+факт'!DD21</f>
        <v>0</v>
      </c>
      <c r="FH45" s="295">
        <f>'спец#кв-разноска  кас+факт'!DQ21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кас+факт'!DQ21</f>
        <v>0</v>
      </c>
      <c r="FV45" s="294">
        <f t="shared" si="25"/>
        <v>0</v>
      </c>
      <c r="FW45" s="393"/>
      <c r="FX45" s="393"/>
      <c r="FY45" s="295">
        <f>'спец#кв-разноска  кас+факт'!DR21</f>
        <v>0</v>
      </c>
      <c r="FZ45" s="295">
        <f>'спец#кв-разноска  кас+факт'!EE21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кас+факт'!DF22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кас+факт'!DG22</f>
        <v>0</v>
      </c>
      <c r="P46" s="290">
        <f>'спец#кв-разноска  кас+факт'!DH22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кас+факт'!BJ22</f>
        <v>0</v>
      </c>
      <c r="AY46" s="294">
        <v>0</v>
      </c>
      <c r="AZ46" s="393"/>
      <c r="BA46" s="393"/>
      <c r="BB46" s="295">
        <f>'спец#кв-разноска  кас+факт'!BK22</f>
        <v>0</v>
      </c>
      <c r="BC46" s="295">
        <f>'спец#кв-разноска  кас+факт'!BL22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кас+факт'!BP22</f>
        <v>0</v>
      </c>
      <c r="BR46" s="294"/>
      <c r="BS46" s="294"/>
      <c r="BT46" s="294">
        <v>0</v>
      </c>
      <c r="BU46" s="295">
        <f>'спец#кв-разноска  кас+факт'!BW22</f>
        <v>0</v>
      </c>
      <c r="BV46" s="295">
        <f>'спец#кв-разноска  кас+факт'!BR22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кас+факт'!BY22</f>
        <v>0</v>
      </c>
      <c r="CK46" s="294">
        <f t="shared" si="24"/>
        <v>0</v>
      </c>
      <c r="CL46" s="393"/>
      <c r="CM46" s="393"/>
      <c r="CN46" s="295">
        <f>'спец#кв-разноска  кас+факт'!BZ22</f>
        <v>0</v>
      </c>
      <c r="CO46" s="295">
        <f>'спец#кв-разноска  кас+факт'!CA22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кас+факт'!CF22</f>
        <v>0</v>
      </c>
      <c r="DD46" s="89">
        <f>'спец#кв-разноска  кас+факт'!CG22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кас+факт'!BM22</f>
        <v>0</v>
      </c>
      <c r="DR46" s="294"/>
      <c r="DS46" s="294"/>
      <c r="DT46" s="294">
        <f t="shared" si="20"/>
        <v>0</v>
      </c>
      <c r="DU46" s="295">
        <f>'спец#кв-разноска  кас+факт'!BN22</f>
        <v>0</v>
      </c>
      <c r="DV46" s="295">
        <f>'спец#кв-разноска  кас+факт'!BO22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кас+факт'!CB22</f>
        <v>0</v>
      </c>
      <c r="EK46" s="294">
        <f t="shared" si="21"/>
        <v>0</v>
      </c>
      <c r="EL46" s="393"/>
      <c r="EM46" s="393"/>
      <c r="EN46" s="295">
        <f>'спец#кв-разноска  кас+факт'!CC22</f>
        <v>0</v>
      </c>
      <c r="EO46" s="295">
        <f>'спец#кв-разноска  кас+факт'!CD22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кас+факт'!DO22</f>
        <v>0</v>
      </c>
      <c r="FD46" s="294">
        <f t="shared" si="22"/>
        <v>0</v>
      </c>
      <c r="FE46" s="393"/>
      <c r="FF46" s="393"/>
      <c r="FG46" s="295">
        <f>'спец#кв-разноска  кас+факт'!DP22</f>
        <v>0</v>
      </c>
      <c r="FH46" s="295">
        <f>'спец#кв-разноска  кас+факт'!DQ22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кас+факт'!EC22</f>
        <v>0</v>
      </c>
      <c r="FV46" s="294">
        <f t="shared" si="25"/>
        <v>0</v>
      </c>
      <c r="FW46" s="393"/>
      <c r="FX46" s="393"/>
      <c r="FY46" s="295">
        <f>'спец#кв-разноска  кас+факт'!ED22</f>
        <v>0</v>
      </c>
      <c r="FZ46" s="295">
        <f>'спец#кв-разноска  кас+факт'!EE22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284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кас+факт'!DF23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кас+факт'!DG23</f>
        <v>0</v>
      </c>
      <c r="P47" s="290">
        <f>'спец#кв-разноска  кас+факт'!DH23</f>
        <v>0</v>
      </c>
      <c r="Q47" s="297" t="s">
        <v>10</v>
      </c>
      <c r="R47" s="297" t="s">
        <v>10</v>
      </c>
      <c r="S47" s="158">
        <v>0</v>
      </c>
      <c r="T47" s="177" t="s">
        <v>284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284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кас+факт'!BJ23</f>
        <v>0</v>
      </c>
      <c r="AY47" s="294">
        <f>BC47</f>
        <v>0</v>
      </c>
      <c r="AZ47" s="393"/>
      <c r="BA47" s="393"/>
      <c r="BB47" s="295">
        <f>'спец#кв-разноска  кас+факт'!BK23</f>
        <v>0</v>
      </c>
      <c r="BC47" s="295">
        <f>'спец#кв-разноска  кас+факт'!BL23</f>
        <v>0</v>
      </c>
      <c r="BD47" s="292" t="s">
        <v>10</v>
      </c>
      <c r="BE47" s="292" t="s">
        <v>10</v>
      </c>
      <c r="BF47" s="158">
        <v>0</v>
      </c>
      <c r="BG47" s="177" t="s">
        <v>284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кас+факт'!BP23</f>
        <v>0</v>
      </c>
      <c r="BR47" s="294"/>
      <c r="BS47" s="294"/>
      <c r="BT47" s="294">
        <v>0</v>
      </c>
      <c r="BU47" s="295">
        <f>'спец#кв-разноска  кас+факт'!BW23</f>
        <v>0</v>
      </c>
      <c r="BV47" s="295">
        <f>'спец#кв-разноска  кас+факт'!BR23</f>
        <v>0</v>
      </c>
      <c r="BW47" s="301" t="s">
        <v>10</v>
      </c>
      <c r="BX47" s="301" t="s">
        <v>10</v>
      </c>
      <c r="BY47" s="158">
        <v>0</v>
      </c>
      <c r="BZ47" s="177" t="s">
        <v>284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кас+факт'!BY23</f>
        <v>0</v>
      </c>
      <c r="CK47" s="294">
        <f t="shared" si="24"/>
        <v>0</v>
      </c>
      <c r="CL47" s="393"/>
      <c r="CM47" s="393"/>
      <c r="CN47" s="295">
        <f>'спец#кв-разноска  кас+факт'!BZ23</f>
        <v>0</v>
      </c>
      <c r="CO47" s="295">
        <f>'спец#кв-разноска  кас+факт'!CA23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кас+факт'!CF23</f>
        <v>0</v>
      </c>
      <c r="DD47" s="89">
        <f>'спец#кв-разноска  кас+факт'!CG23</f>
        <v>0</v>
      </c>
      <c r="DE47" s="70"/>
      <c r="DG47" s="177" t="s">
        <v>284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кас+факт'!BM23</f>
        <v>0</v>
      </c>
      <c r="DR47" s="294"/>
      <c r="DS47" s="294"/>
      <c r="DT47" s="294">
        <f>DV47</f>
        <v>0</v>
      </c>
      <c r="DU47" s="295">
        <f>'спец#кв-разноска  кас+факт'!BN23</f>
        <v>0</v>
      </c>
      <c r="DV47" s="295">
        <f>'спец#кв-разноска  кас+факт'!BO23</f>
        <v>0</v>
      </c>
      <c r="DW47" s="296" t="s">
        <v>10</v>
      </c>
      <c r="DX47" s="296" t="s">
        <v>10</v>
      </c>
      <c r="DY47" s="158">
        <v>0</v>
      </c>
      <c r="DZ47" s="177" t="s">
        <v>284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кас+факт'!CB23</f>
        <v>0</v>
      </c>
      <c r="EK47" s="294">
        <f t="shared" si="21"/>
        <v>0</v>
      </c>
      <c r="EL47" s="393"/>
      <c r="EM47" s="393"/>
      <c r="EN47" s="295">
        <f>'спец#кв-разноска  кас+факт'!CC23</f>
        <v>0</v>
      </c>
      <c r="EO47" s="295">
        <f>'спец#кв-разноска  кас+факт'!CD23</f>
        <v>0</v>
      </c>
      <c r="EP47" s="296" t="s">
        <v>10</v>
      </c>
      <c r="EQ47" s="296" t="s">
        <v>10</v>
      </c>
      <c r="ER47" s="158">
        <v>0</v>
      </c>
      <c r="ES47" s="177" t="s">
        <v>284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кас+факт'!DO23</f>
        <v>0</v>
      </c>
      <c r="FD47" s="294">
        <f t="shared" si="22"/>
        <v>0</v>
      </c>
      <c r="FE47" s="393"/>
      <c r="FF47" s="393"/>
      <c r="FG47" s="295">
        <f>'спец#кв-разноска  кас+факт'!DP23</f>
        <v>0</v>
      </c>
      <c r="FH47" s="295">
        <f>'спец#кв-разноска  кас+факт'!DQ23</f>
        <v>0</v>
      </c>
      <c r="FI47" s="296" t="s">
        <v>10</v>
      </c>
      <c r="FJ47" s="296" t="s">
        <v>10</v>
      </c>
      <c r="FK47" s="177" t="s">
        <v>284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кас+факт'!EC23</f>
        <v>0</v>
      </c>
      <c r="FV47" s="294">
        <f t="shared" si="25"/>
        <v>0</v>
      </c>
      <c r="FW47" s="393"/>
      <c r="FX47" s="393"/>
      <c r="FY47" s="295">
        <f>'спец#кв-разноска  кас+факт'!ED23</f>
        <v>0</v>
      </c>
      <c r="FZ47" s="295">
        <f>'спец#кв-разноска  кас+факт'!EE23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кас+факт'!DF24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кас+факт'!DG24</f>
        <v>0</v>
      </c>
      <c r="P48" s="290">
        <f>'спец#кв-разноска  кас+факт'!DH24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кас+факт'!BJ24</f>
        <v>0</v>
      </c>
      <c r="AY48" s="294">
        <f>BC48</f>
        <v>0</v>
      </c>
      <c r="AZ48" s="393"/>
      <c r="BA48" s="393"/>
      <c r="BB48" s="295">
        <f>'спец#кв-разноска  кас+факт'!BK24</f>
        <v>0</v>
      </c>
      <c r="BC48" s="295">
        <f>'спец#кв-разноска  кас+факт'!BL24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кас+факт'!BP24</f>
        <v>0</v>
      </c>
      <c r="BR48" s="294"/>
      <c r="BS48" s="294"/>
      <c r="BT48" s="294">
        <v>0</v>
      </c>
      <c r="BU48" s="295">
        <f>'спец#кв-разноска  кас+факт'!BW24</f>
        <v>0</v>
      </c>
      <c r="BV48" s="295">
        <f>'спец#кв-разноска  кас+факт'!BR24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кас+факт'!BY24</f>
        <v>0</v>
      </c>
      <c r="CK48" s="294">
        <f t="shared" si="24"/>
        <v>0</v>
      </c>
      <c r="CL48" s="393"/>
      <c r="CM48" s="393"/>
      <c r="CN48" s="295">
        <f>'спец#кв-разноска  кас+факт'!BZ24</f>
        <v>0</v>
      </c>
      <c r="CO48" s="295">
        <f>'спец#кв-разноска  кас+факт'!CA24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кас+факт'!CF24</f>
        <v>0</v>
      </c>
      <c r="DD48" s="89">
        <f>'спец#кв-разноска  кас+факт'!CG24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кас+факт'!BM24</f>
        <v>0</v>
      </c>
      <c r="DR48" s="294"/>
      <c r="DS48" s="294"/>
      <c r="DT48" s="294">
        <f t="shared" si="20"/>
        <v>0</v>
      </c>
      <c r="DU48" s="295">
        <f>'спец#кв-разноска  кас+факт'!BN24</f>
        <v>0</v>
      </c>
      <c r="DV48" s="295">
        <f>'спец#кв-разноска  кас+факт'!BO24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кас+факт'!CB24</f>
        <v>0</v>
      </c>
      <c r="EK48" s="294">
        <f t="shared" si="21"/>
        <v>0</v>
      </c>
      <c r="EL48" s="393"/>
      <c r="EM48" s="393"/>
      <c r="EN48" s="295">
        <f>'спец#кв-разноска  кас+факт'!CC24</f>
        <v>0</v>
      </c>
      <c r="EO48" s="295">
        <f>'спец#кв-разноска  кас+факт'!CD24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кас+факт'!DO24</f>
        <v>0</v>
      </c>
      <c r="FD48" s="294">
        <f t="shared" si="22"/>
        <v>0</v>
      </c>
      <c r="FE48" s="393"/>
      <c r="FF48" s="393"/>
      <c r="FG48" s="295">
        <f>'спец#кв-разноска  кас+факт'!DP24</f>
        <v>0</v>
      </c>
      <c r="FH48" s="295">
        <f>'спец#кв-разноска  кас+факт'!DQ24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кас+факт'!EC24</f>
        <v>0</v>
      </c>
      <c r="FV48" s="294">
        <f t="shared" si="25"/>
        <v>0</v>
      </c>
      <c r="FW48" s="393"/>
      <c r="FX48" s="393"/>
      <c r="FY48" s="295">
        <f>'спец#кв-разноска  кас+факт'!ED24</f>
        <v>0</v>
      </c>
      <c r="FZ48" s="295">
        <f>'спец#кв-разноска  кас+факт'!EE24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кас+факт'!DF25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кас+факт'!DG25</f>
        <v>0</v>
      </c>
      <c r="P49" s="290">
        <f>'спец#кв-разноска  кас+факт'!DH25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кас+факт'!BJ25</f>
        <v>0</v>
      </c>
      <c r="AY49" s="294">
        <f>BC49</f>
        <v>0</v>
      </c>
      <c r="AZ49" s="393"/>
      <c r="BA49" s="393"/>
      <c r="BB49" s="295">
        <f>'спец#кв-разноска  кас+факт'!BK25</f>
        <v>0</v>
      </c>
      <c r="BC49" s="295">
        <f>'спец#кв-разноска  кас+факт'!BL25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кас+факт'!BP25</f>
        <v>0</v>
      </c>
      <c r="BR49" s="294"/>
      <c r="BS49" s="294"/>
      <c r="BT49" s="294">
        <v>0</v>
      </c>
      <c r="BU49" s="295">
        <f>'спец#кв-разноска  кас+факт'!BW25</f>
        <v>0</v>
      </c>
      <c r="BV49" s="295">
        <f>'спец#кв-разноска  кас+факт'!BR25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кас+факт'!BY25</f>
        <v>0</v>
      </c>
      <c r="CK49" s="294">
        <f t="shared" si="24"/>
        <v>0</v>
      </c>
      <c r="CL49" s="393"/>
      <c r="CM49" s="393"/>
      <c r="CN49" s="295">
        <f>'спец#кв-разноска  кас+факт'!BZ25</f>
        <v>0</v>
      </c>
      <c r="CO49" s="295">
        <f>'спец#кв-разноска  кас+факт'!CA25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кас+факт'!CF25</f>
        <v>0</v>
      </c>
      <c r="DD49" s="89">
        <f>'спец#кв-разноска  кас+факт'!CG25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кас+факт'!BM25</f>
        <v>0</v>
      </c>
      <c r="DR49" s="294"/>
      <c r="DS49" s="294"/>
      <c r="DT49" s="294">
        <f t="shared" si="20"/>
        <v>0</v>
      </c>
      <c r="DU49" s="295">
        <f>'спец#кв-разноска  кас+факт'!BN25</f>
        <v>0</v>
      </c>
      <c r="DV49" s="295">
        <f>'спец#кв-разноска  кас+факт'!BO25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кас+факт'!CB25</f>
        <v>0</v>
      </c>
      <c r="EK49" s="294">
        <f t="shared" si="21"/>
        <v>0</v>
      </c>
      <c r="EL49" s="393"/>
      <c r="EM49" s="393"/>
      <c r="EN49" s="295">
        <f>'спец#кв-разноска  кас+факт'!CC25</f>
        <v>0</v>
      </c>
      <c r="EO49" s="295">
        <f>'спец#кв-разноска  кас+факт'!CD25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кас+факт'!DO25</f>
        <v>0</v>
      </c>
      <c r="FD49" s="294">
        <f t="shared" si="22"/>
        <v>0</v>
      </c>
      <c r="FE49" s="393"/>
      <c r="FF49" s="393"/>
      <c r="FG49" s="295">
        <f>'спец#кв-разноска  кас+факт'!DP25</f>
        <v>0</v>
      </c>
      <c r="FH49" s="295">
        <f>'спец#кв-разноска  кас+факт'!DQ25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кас+факт'!EC25</f>
        <v>0</v>
      </c>
      <c r="FV49" s="294">
        <f t="shared" si="25"/>
        <v>0</v>
      </c>
      <c r="FW49" s="393"/>
      <c r="FX49" s="393"/>
      <c r="FY49" s="295">
        <f>'спец#кв-разноска  кас+факт'!ED25</f>
        <v>0</v>
      </c>
      <c r="FZ49" s="295">
        <f>'спец#кв-разноска  кас+факт'!EE25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356</v>
      </c>
      <c r="C50" s="180" t="s">
        <v>172</v>
      </c>
      <c r="D50" s="293">
        <f t="shared" si="26"/>
        <v>87163.5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кас+факт'!DF26</f>
        <v>75423.70000000001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кас+факт'!DG26</f>
        <v>0</v>
      </c>
      <c r="P50" s="290">
        <f>'спец#кв-разноска  кас+факт'!DH26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356</v>
      </c>
      <c r="V50" s="180" t="s">
        <v>172</v>
      </c>
      <c r="W50" s="289">
        <v>3000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0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0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356</v>
      </c>
      <c r="AP50" s="180" t="s">
        <v>172</v>
      </c>
      <c r="AQ50" s="289">
        <v>55277.74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кас+факт'!BJ26</f>
        <v>47227.51</v>
      </c>
      <c r="AY50" s="290">
        <v>0</v>
      </c>
      <c r="AZ50" s="392">
        <v>0</v>
      </c>
      <c r="BA50" s="392">
        <v>0</v>
      </c>
      <c r="BB50" s="291">
        <f>'спец#кв-разноска  кас+факт'!BK26</f>
        <v>0</v>
      </c>
      <c r="BC50" s="291">
        <f>'спец#кв-разноска  кас+факт'!BL26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356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кас+факт'!BV26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кас+факт'!BW26</f>
        <v>0</v>
      </c>
      <c r="BV50" s="291">
        <f>'спец#кв-разноска  кас+факт'!BR26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356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кас+факт'!BY26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кас+факт'!BZ26</f>
        <v>0</v>
      </c>
      <c r="CO50" s="291">
        <f>'спец#кв-разноска  кас+факт'!CA26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кас+факт'!CF26</f>
        <v>0</v>
      </c>
      <c r="DD50" s="317">
        <f>'спец#кв-разноска  кас+факт'!CG26</f>
        <v>0</v>
      </c>
      <c r="DE50" s="318"/>
      <c r="DF50" s="319"/>
      <c r="DG50" s="181" t="s">
        <v>35</v>
      </c>
      <c r="DH50" s="180" t="s">
        <v>356</v>
      </c>
      <c r="DI50" s="180" t="s">
        <v>172</v>
      </c>
      <c r="DJ50" s="289">
        <v>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кас+факт'!BM26</f>
        <v>0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кас+факт'!BN26</f>
        <v>0</v>
      </c>
      <c r="DV50" s="291">
        <f>'спец#кв-разноска  кас+факт'!BO26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356</v>
      </c>
      <c r="EB50" s="180" t="s">
        <v>172</v>
      </c>
      <c r="EC50" s="289"/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кас+факт'!CB26</f>
        <v>0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кас+факт'!CC26</f>
        <v>0</v>
      </c>
      <c r="EO50" s="291">
        <f>'спец#кв-разноска  кас+факт'!CD26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356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кас+факт'!DC26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кас+факт'!DD26</f>
        <v>0</v>
      </c>
      <c r="FH50" s="291">
        <f>'спец#кв-разноска  кас+факт'!DQ26</f>
        <v>0</v>
      </c>
      <c r="FI50" s="292" t="s">
        <v>10</v>
      </c>
      <c r="FJ50" s="292" t="s">
        <v>10</v>
      </c>
      <c r="FK50" s="181" t="s">
        <v>35</v>
      </c>
      <c r="FL50" s="180" t="s">
        <v>356</v>
      </c>
      <c r="FM50" s="180" t="s">
        <v>172</v>
      </c>
      <c r="FN50" s="289">
        <v>28885.76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кас+факт'!CZ26</f>
        <v>28196.190000000002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кас+факт'!DA26</f>
        <v>0</v>
      </c>
      <c r="FZ50" s="291">
        <f>'спец#кв-разноска  кас+факт'!EE26</f>
        <v>0</v>
      </c>
      <c r="GA50" s="292" t="s">
        <v>10</v>
      </c>
      <c r="GB50" s="292" t="s">
        <v>10</v>
      </c>
    </row>
    <row r="51" spans="1:184" ht="15.75" customHeight="1">
      <c r="A51" s="181" t="s">
        <v>357</v>
      </c>
      <c r="B51" s="180" t="s">
        <v>358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кас+факт'!DF27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кас+факт'!DG27</f>
        <v>0</v>
      </c>
      <c r="P51" s="290">
        <f>'спец#кв-разноска  кас+факт'!DH27</f>
        <v>0</v>
      </c>
      <c r="Q51" s="297" t="s">
        <v>10</v>
      </c>
      <c r="R51" s="297" t="s">
        <v>10</v>
      </c>
      <c r="S51" s="310">
        <v>0</v>
      </c>
      <c r="T51" s="181" t="s">
        <v>357</v>
      </c>
      <c r="U51" s="180" t="s">
        <v>358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357</v>
      </c>
      <c r="AO51" s="180" t="s">
        <v>358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кас+факт'!BJ27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кас+факт'!BK27</f>
        <v>0</v>
      </c>
      <c r="BC51" s="291">
        <f>'спец#кв-разноска  кас+факт'!BL27</f>
        <v>0</v>
      </c>
      <c r="BD51" s="292" t="s">
        <v>10</v>
      </c>
      <c r="BE51" s="292" t="s">
        <v>10</v>
      </c>
      <c r="BF51" s="310">
        <v>0</v>
      </c>
      <c r="BG51" s="181" t="s">
        <v>357</v>
      </c>
      <c r="BH51" s="180" t="s">
        <v>358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кас+факт'!BP27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кас+факт'!BQ27</f>
        <v>0</v>
      </c>
      <c r="BV51" s="291">
        <f>'спец#кв-разноска  кас+факт'!BR27</f>
        <v>0</v>
      </c>
      <c r="BW51" s="300" t="s">
        <v>10</v>
      </c>
      <c r="BX51" s="300" t="s">
        <v>10</v>
      </c>
      <c r="BY51" s="310">
        <v>0</v>
      </c>
      <c r="BZ51" s="181" t="s">
        <v>357</v>
      </c>
      <c r="CA51" s="180" t="s">
        <v>358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кас+факт'!BY27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кас+факт'!BZ27</f>
        <v>0</v>
      </c>
      <c r="CO51" s="291">
        <f>'спец#кв-разноска  кас+факт'!CA27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кас+факт'!CF27</f>
        <v>0</v>
      </c>
      <c r="DD51" s="317">
        <f>'спец#кв-разноска  кас+факт'!CG27</f>
        <v>0</v>
      </c>
      <c r="DE51" s="318"/>
      <c r="DF51" s="319"/>
      <c r="DG51" s="181" t="s">
        <v>357</v>
      </c>
      <c r="DH51" s="180" t="s">
        <v>358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кас+факт'!BM27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кас+факт'!BN27</f>
        <v>0</v>
      </c>
      <c r="DV51" s="291">
        <f>'спец#кв-разноска  кас+факт'!BO27</f>
        <v>0</v>
      </c>
      <c r="DW51" s="292" t="s">
        <v>10</v>
      </c>
      <c r="DX51" s="292" t="s">
        <v>10</v>
      </c>
      <c r="DY51" s="310">
        <v>0</v>
      </c>
      <c r="DZ51" s="181" t="s">
        <v>357</v>
      </c>
      <c r="EA51" s="180" t="s">
        <v>358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кас+факт'!CB27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кас+факт'!CC27</f>
        <v>0</v>
      </c>
      <c r="EO51" s="291">
        <f>'спец#кв-разноска  кас+факт'!CD27</f>
        <v>0</v>
      </c>
      <c r="EP51" s="292" t="s">
        <v>10</v>
      </c>
      <c r="EQ51" s="292" t="s">
        <v>10</v>
      </c>
      <c r="ER51" s="310">
        <v>0</v>
      </c>
      <c r="ES51" s="181" t="s">
        <v>357</v>
      </c>
      <c r="ET51" s="180" t="s">
        <v>358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кас+факт'!DO27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кас+факт'!DP27</f>
        <v>0</v>
      </c>
      <c r="FH51" s="291">
        <f>'спец#кв-разноска  кас+факт'!DQ27</f>
        <v>0</v>
      </c>
      <c r="FI51" s="292" t="s">
        <v>10</v>
      </c>
      <c r="FJ51" s="292" t="s">
        <v>10</v>
      </c>
      <c r="FK51" s="181" t="s">
        <v>357</v>
      </c>
      <c r="FL51" s="180" t="s">
        <v>358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кас+факт'!EC27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кас+факт'!ED27</f>
        <v>0</v>
      </c>
      <c r="FZ51" s="291">
        <f>'спец#кв-разноска  кас+факт'!EE27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359</v>
      </c>
      <c r="C52" s="180" t="s">
        <v>174</v>
      </c>
      <c r="D52" s="289">
        <f>D53+D54+D55+D56+D57+D58+D59</f>
        <v>926351.3200000001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кас+факт'!DF28</f>
        <v>762759.2500000001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кас+факт'!DG28</f>
        <v>0</v>
      </c>
      <c r="P52" s="290">
        <f>'спец#кв-разноска  кас+факт'!DH28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359</v>
      </c>
      <c r="V52" s="180" t="s">
        <v>174</v>
      </c>
      <c r="W52" s="289">
        <f>W53+W54+W55+W56+W58</f>
        <v>7280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4357.82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0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359</v>
      </c>
      <c r="AP52" s="180" t="s">
        <v>174</v>
      </c>
      <c r="AQ52" s="289">
        <f>AQ53+AQ54+AQ55+AQ56+AQ58</f>
        <v>152840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128308.46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0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359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359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кас+факт'!CF28</f>
        <v>0</v>
      </c>
      <c r="DD52" s="317">
        <f>'спец#кв-разноска  кас+факт'!CG28</f>
        <v>0</v>
      </c>
      <c r="DE52" s="318"/>
      <c r="DF52" s="319"/>
      <c r="DG52" s="181" t="s">
        <v>37</v>
      </c>
      <c r="DH52" s="180" t="s">
        <v>359</v>
      </c>
      <c r="DI52" s="180" t="s">
        <v>174</v>
      </c>
      <c r="DJ52" s="289">
        <f>DJ53+DJ54+DJ55+DJ56+DJ58</f>
        <v>0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0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0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359</v>
      </c>
      <c r="EB52" s="180" t="s">
        <v>174</v>
      </c>
      <c r="EC52" s="289">
        <f>EC53+EC54+EC55+EC56+EC58+EC59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EJ53+EJ54+EJ55+EJ56+EJ58+EJ59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359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359</v>
      </c>
      <c r="FM52" s="180" t="s">
        <v>174</v>
      </c>
      <c r="FN52" s="289">
        <f>FN53+FN54+FN55+FN56+FN58</f>
        <v>766231.3200000001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630092.97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0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360</v>
      </c>
      <c r="C53" s="178" t="s">
        <v>175</v>
      </c>
      <c r="D53" s="293">
        <f aca="true" t="shared" si="27" ref="D53:D59">W53+AQ53+BJ53+CC53+DJ53+EC53+EV53+FN53</f>
        <v>643759.62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кас+факт'!DF29</f>
        <v>504318.95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кас+факт'!DG29</f>
        <v>0</v>
      </c>
      <c r="P53" s="294">
        <f>'спец#кв-разноска  кас+факт'!DH29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360</v>
      </c>
      <c r="V53" s="178" t="s">
        <v>175</v>
      </c>
      <c r="W53" s="293">
        <v>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0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0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360</v>
      </c>
      <c r="AP53" s="178" t="s">
        <v>175</v>
      </c>
      <c r="AQ53" s="293">
        <v>46109.62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кас+факт'!BJ29</f>
        <v>36176.21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кас+факт'!BK29</f>
        <v>0</v>
      </c>
      <c r="BC53" s="295">
        <f>'спец#кв-разноска  кас+факт'!BL29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360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кас+факт'!BV29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кас+факт'!BW29</f>
        <v>0</v>
      </c>
      <c r="BV53" s="295">
        <f>'спец#кв-разноска  кас+факт'!BR29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360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кас+факт'!BY29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кас+факт'!BZ29</f>
        <v>0</v>
      </c>
      <c r="CO53" s="295">
        <f>'спец#кв-разноска  кас+факт'!CA29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кас+факт'!CF29</f>
        <v>0</v>
      </c>
      <c r="DD53" s="89">
        <f>'спец#кв-разноска  кас+факт'!CG29</f>
        <v>0</v>
      </c>
      <c r="DE53" s="323"/>
      <c r="DF53" s="36"/>
      <c r="DG53" s="177" t="s">
        <v>38</v>
      </c>
      <c r="DH53" s="178" t="s">
        <v>360</v>
      </c>
      <c r="DI53" s="178" t="s">
        <v>175</v>
      </c>
      <c r="DJ53" s="293">
        <v>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кас+факт'!BM29</f>
        <v>0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кас+факт'!BN29</f>
        <v>0</v>
      </c>
      <c r="DV53" s="295">
        <f>'спец#кв-разноска  кас+факт'!BO29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360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кас+факт'!CB29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кас+факт'!CC29</f>
        <v>0</v>
      </c>
      <c r="EO53" s="295">
        <f>'спец#кв-разноска  кас+факт'!CD29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360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кас+факт'!DC29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кас+факт'!DD29</f>
        <v>0</v>
      </c>
      <c r="FH53" s="295">
        <f>'спец#кв-разноска  кас+факт'!DQ29</f>
        <v>0</v>
      </c>
      <c r="FI53" s="296" t="s">
        <v>10</v>
      </c>
      <c r="FJ53" s="296" t="s">
        <v>10</v>
      </c>
      <c r="FK53" s="177" t="s">
        <v>38</v>
      </c>
      <c r="FL53" s="178" t="s">
        <v>360</v>
      </c>
      <c r="FM53" s="178" t="s">
        <v>175</v>
      </c>
      <c r="FN53" s="293">
        <v>597650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кас+факт'!CZ29</f>
        <v>468142.74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кас+факт'!DA29</f>
        <v>0</v>
      </c>
      <c r="FZ53" s="295">
        <f>'спец#кв-разноска  кас+факт'!EE29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361</v>
      </c>
      <c r="C54" s="178" t="s">
        <v>176</v>
      </c>
      <c r="D54" s="293">
        <f t="shared" si="27"/>
        <v>33124.03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кас+факт'!DF30</f>
        <v>32577.07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кас+факт'!DG30</f>
        <v>0</v>
      </c>
      <c r="P54" s="294">
        <f>'спец#кв-разноска  кас+факт'!DH30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361</v>
      </c>
      <c r="V54" s="178" t="s">
        <v>176</v>
      </c>
      <c r="W54" s="293">
        <v>640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600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0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361</v>
      </c>
      <c r="AP54" s="178" t="s">
        <v>176</v>
      </c>
      <c r="AQ54" s="293">
        <v>20594.6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кас+факт'!BJ30</f>
        <v>20581.46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кас+факт'!BK30</f>
        <v>0</v>
      </c>
      <c r="BC54" s="295">
        <f>'спец#кв-разноска  кас+факт'!BL30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361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кас+факт'!BV30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кас+факт'!BQ30</f>
        <v>0</v>
      </c>
      <c r="BV54" s="295">
        <f>'спец#кв-разноска  кас+факт'!BR30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361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кас+факт'!BY30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кас+факт'!BZ30</f>
        <v>0</v>
      </c>
      <c r="CO54" s="295">
        <f>'спец#кв-разноска  кас+факт'!CA30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кас+факт'!CF30</f>
        <v>0</v>
      </c>
      <c r="DD54" s="89">
        <f>'спец#кв-разноска  кас+факт'!CG30</f>
        <v>0</v>
      </c>
      <c r="DE54" s="323"/>
      <c r="DF54" s="36"/>
      <c r="DG54" s="177" t="s">
        <v>39</v>
      </c>
      <c r="DH54" s="178" t="s">
        <v>361</v>
      </c>
      <c r="DI54" s="178" t="s">
        <v>176</v>
      </c>
      <c r="DJ54" s="293">
        <v>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кас+факт'!BM30</f>
        <v>0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кас+факт'!BN30</f>
        <v>0</v>
      </c>
      <c r="DV54" s="295">
        <f>'спец#кв-разноска  кас+факт'!BO30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361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кас+факт'!CB30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кас+факт'!CC30</f>
        <v>0</v>
      </c>
      <c r="EO54" s="295">
        <f>'спец#кв-разноска  кас+факт'!CD30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361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кас+факт'!DC30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кас+факт'!DD30</f>
        <v>0</v>
      </c>
      <c r="FH54" s="295">
        <f>'спец#кв-разноска  кас+факт'!DQ30</f>
        <v>0</v>
      </c>
      <c r="FI54" s="296" t="s">
        <v>10</v>
      </c>
      <c r="FJ54" s="296" t="s">
        <v>10</v>
      </c>
      <c r="FK54" s="177" t="s">
        <v>39</v>
      </c>
      <c r="FL54" s="178" t="s">
        <v>361</v>
      </c>
      <c r="FM54" s="178" t="s">
        <v>176</v>
      </c>
      <c r="FN54" s="293">
        <v>11889.43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кас+факт'!CZ30</f>
        <v>11395.61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кас+факт'!DA30</f>
        <v>0</v>
      </c>
      <c r="FZ54" s="295">
        <f>'спец#кв-разноска  кас+факт'!EE30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362</v>
      </c>
      <c r="C55" s="178" t="s">
        <v>177</v>
      </c>
      <c r="D55" s="293">
        <f t="shared" si="27"/>
        <v>208088.44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кас+факт'!DF31</f>
        <v>191368.06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кас+факт'!DG31</f>
        <v>0</v>
      </c>
      <c r="P55" s="294">
        <f>'спец#кв-разноска  кас+факт'!DH31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362</v>
      </c>
      <c r="V55" s="178" t="s">
        <v>177</v>
      </c>
      <c r="W55" s="293">
        <v>5840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2957.82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0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362</v>
      </c>
      <c r="AP55" s="178" t="s">
        <v>177</v>
      </c>
      <c r="AQ55" s="293">
        <v>66942.43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кас+факт'!BJ31</f>
        <v>59238.28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кас+факт'!BK31</f>
        <v>0</v>
      </c>
      <c r="BC55" s="295">
        <f>'спец#кв-разноска  кас+факт'!BL31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362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кас+факт'!BV31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кас+факт'!BQ31</f>
        <v>0</v>
      </c>
      <c r="BV55" s="295">
        <f>'спец#кв-разноска  кас+факт'!BR31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362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кас+факт'!BY31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кас+факт'!BZ31</f>
        <v>0</v>
      </c>
      <c r="CO55" s="295">
        <f>'спец#кв-разноска  кас+факт'!CA31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кас+факт'!CF31</f>
        <v>0</v>
      </c>
      <c r="DD55" s="89">
        <f>'спец#кв-разноска  кас+факт'!CG31</f>
        <v>0</v>
      </c>
      <c r="DE55" s="323"/>
      <c r="DF55" s="36"/>
      <c r="DG55" s="177" t="s">
        <v>40</v>
      </c>
      <c r="DH55" s="178" t="s">
        <v>362</v>
      </c>
      <c r="DI55" s="178" t="s">
        <v>177</v>
      </c>
      <c r="DJ55" s="293">
        <v>0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кас+факт'!BM31</f>
        <v>0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кас+факт'!BN31</f>
        <v>0</v>
      </c>
      <c r="DV55" s="295">
        <f>'спец#кв-разноска  кас+факт'!BO31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362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кас+факт'!CB31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кас+факт'!CC31</f>
        <v>0</v>
      </c>
      <c r="EO55" s="295">
        <f>'спец#кв-разноска  кас+факт'!CD31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362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кас+факт'!DC31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кас+факт'!DD31</f>
        <v>0</v>
      </c>
      <c r="FH55" s="295">
        <f>'спец#кв-разноска  кас+факт'!DQ31</f>
        <v>0</v>
      </c>
      <c r="FI55" s="296" t="s">
        <v>10</v>
      </c>
      <c r="FJ55" s="296" t="s">
        <v>10</v>
      </c>
      <c r="FK55" s="177" t="s">
        <v>40</v>
      </c>
      <c r="FL55" s="178" t="s">
        <v>362</v>
      </c>
      <c r="FM55" s="178" t="s">
        <v>177</v>
      </c>
      <c r="FN55" s="293">
        <v>135306.01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кас+факт'!CZ31</f>
        <v>129171.95999999999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кас+факт'!DA31</f>
        <v>0</v>
      </c>
      <c r="FZ55" s="295">
        <f>'спец#кв-разноска  кас+факт'!EE31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363</v>
      </c>
      <c r="C56" s="178" t="s">
        <v>178</v>
      </c>
      <c r="D56" s="293">
        <f t="shared" si="27"/>
        <v>16400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кас+факт'!DF32</f>
        <v>9701.43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кас+факт'!DG32</f>
        <v>0</v>
      </c>
      <c r="P56" s="294">
        <f>'спец#кв-разноска  кас+факт'!DH32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363</v>
      </c>
      <c r="V56" s="178" t="s">
        <v>178</v>
      </c>
      <c r="W56" s="293">
        <v>800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800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363</v>
      </c>
      <c r="AP56" s="178" t="s">
        <v>178</v>
      </c>
      <c r="AQ56" s="293">
        <v>15600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кас+факт'!BJ32</f>
        <v>8901.43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кас+факт'!BK32</f>
        <v>0</v>
      </c>
      <c r="BC56" s="295">
        <f>'спец#кв-разноска  кас+факт'!BL32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363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кас+факт'!BV32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кас+факт'!BQ32</f>
        <v>0</v>
      </c>
      <c r="BV56" s="295">
        <f>'спец#кв-разноска  кас+факт'!BR32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363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кас+факт'!BY32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кас+факт'!BZ32</f>
        <v>0</v>
      </c>
      <c r="CO56" s="295">
        <f>'спец#кв-разноска  кас+факт'!CA32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кас+факт'!CF32</f>
        <v>0</v>
      </c>
      <c r="DD56" s="89">
        <f>'спец#кв-разноска  кас+факт'!CG32</f>
        <v>0</v>
      </c>
      <c r="DE56" s="323"/>
      <c r="DF56" s="36"/>
      <c r="DG56" s="177" t="s">
        <v>41</v>
      </c>
      <c r="DH56" s="178" t="s">
        <v>363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кас+факт'!BM32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кас+факт'!BN32</f>
        <v>0</v>
      </c>
      <c r="DV56" s="295">
        <f>'спец#кв-разноска  кас+факт'!BO32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363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кас+факт'!CB32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кас+факт'!CC32</f>
        <v>0</v>
      </c>
      <c r="EO56" s="295">
        <f>'спец#кв-разноска  кас+факт'!CD32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363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кас+факт'!DC32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кас+факт'!DD32</f>
        <v>0</v>
      </c>
      <c r="FH56" s="295">
        <f>'спец#кв-разноска  кас+факт'!DQ32</f>
        <v>0</v>
      </c>
      <c r="FI56" s="296" t="s">
        <v>10</v>
      </c>
      <c r="FJ56" s="296" t="s">
        <v>10</v>
      </c>
      <c r="FK56" s="177" t="s">
        <v>41</v>
      </c>
      <c r="FL56" s="178" t="s">
        <v>363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кас+факт'!CZ32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кас+факт'!DA32</f>
        <v>0</v>
      </c>
      <c r="FZ56" s="295">
        <f>'спец#кв-разноска  кас+факт'!EE32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кас+факт'!DF33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кас+факт'!DG33</f>
        <v>0</v>
      </c>
      <c r="P57" s="294">
        <f>'спец#кв-разноска  кас+факт'!DH33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кас+факт'!BJ33</f>
        <v>0</v>
      </c>
      <c r="AY57" s="294">
        <f t="shared" si="28"/>
        <v>0</v>
      </c>
      <c r="AZ57" s="393"/>
      <c r="BA57" s="393"/>
      <c r="BB57" s="295">
        <f>'спец#кв-разноска  кас+факт'!BK33</f>
        <v>0</v>
      </c>
      <c r="BC57" s="295">
        <f>'спец#кв-разноска  кас+факт'!BL33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кас+факт'!BV33</f>
        <v>0</v>
      </c>
      <c r="BR57" s="393"/>
      <c r="BS57" s="393"/>
      <c r="BT57" s="295">
        <f>'спец#кв-разноска  кас+факт'!BP33</f>
        <v>0</v>
      </c>
      <c r="BU57" s="295">
        <f>'спец#кв-разноска  кас+факт'!BQ33</f>
        <v>0</v>
      </c>
      <c r="BV57" s="295">
        <f>'спец#кв-разноска  кас+факт'!BR33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кас+факт'!BY33</f>
        <v>0</v>
      </c>
      <c r="CK57" s="294">
        <f t="shared" si="24"/>
        <v>0</v>
      </c>
      <c r="CL57" s="393"/>
      <c r="CM57" s="393"/>
      <c r="CN57" s="295">
        <f>'спец#кв-разноска  кас+факт'!BZ33</f>
        <v>0</v>
      </c>
      <c r="CO57" s="295">
        <f>'спец#кв-разноска  кас+факт'!CA33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кас+факт'!CF33</f>
        <v>0</v>
      </c>
      <c r="DD57" s="89">
        <f>'спец#кв-разноска  кас+факт'!CG33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кас+факт'!BM33</f>
        <v>0</v>
      </c>
      <c r="DR57" s="294"/>
      <c r="DS57" s="294"/>
      <c r="DT57" s="294">
        <f t="shared" si="20"/>
        <v>0</v>
      </c>
      <c r="DU57" s="295">
        <f>'спец#кв-разноска  кас+факт'!BN33</f>
        <v>0</v>
      </c>
      <c r="DV57" s="295">
        <f>'спец#кв-разноска  кас+факт'!BO33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кас+факт'!CB33</f>
        <v>0</v>
      </c>
      <c r="EK57" s="294">
        <f t="shared" si="21"/>
        <v>0</v>
      </c>
      <c r="EL57" s="393"/>
      <c r="EM57" s="393"/>
      <c r="EN57" s="295">
        <f>'спец#кв-разноска  кас+факт'!CC33</f>
        <v>0</v>
      </c>
      <c r="EO57" s="295">
        <f>'спец#кв-разноска  кас+факт'!CD33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кас+факт'!DC33</f>
        <v>0</v>
      </c>
      <c r="FD57" s="294">
        <f t="shared" si="22"/>
        <v>0</v>
      </c>
      <c r="FE57" s="393"/>
      <c r="FF57" s="393"/>
      <c r="FG57" s="295">
        <f>'спец#кв-разноска  кас+факт'!DD33</f>
        <v>0</v>
      </c>
      <c r="FH57" s="295">
        <f>'спец#кв-разноска  кас+факт'!DQ33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кас+факт'!CZ33</f>
        <v>0</v>
      </c>
      <c r="FV57" s="294">
        <f t="shared" si="29"/>
        <v>0</v>
      </c>
      <c r="FW57" s="393"/>
      <c r="FX57" s="393"/>
      <c r="FY57" s="295">
        <f>'спец#кв-разноска  кас+факт'!DA33</f>
        <v>0</v>
      </c>
      <c r="FZ57" s="295">
        <f>'спец#кв-разноска  кас+факт'!EE33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364</v>
      </c>
      <c r="C58" s="178" t="s">
        <v>179</v>
      </c>
      <c r="D58" s="293">
        <f t="shared" si="27"/>
        <v>24979.23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кас+факт'!DF34</f>
        <v>24793.739999999998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кас+факт'!DG34</f>
        <v>0</v>
      </c>
      <c r="P58" s="294">
        <f>'спец#кв-разноска  кас+факт'!DH34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364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364</v>
      </c>
      <c r="AP58" s="178" t="s">
        <v>179</v>
      </c>
      <c r="AQ58" s="293">
        <v>3593.35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кас+факт'!BJ34</f>
        <v>3411.08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кас+факт'!BK34</f>
        <v>0</v>
      </c>
      <c r="BC58" s="295">
        <f>'спец#кв-разноска  кас+факт'!BL34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364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кас+факт'!BV34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кас+факт'!BQ34</f>
        <v>0</v>
      </c>
      <c r="BV58" s="295">
        <f>'спец#кв-разноска  кас+факт'!BR34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364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кас+факт'!BY34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кас+факт'!BZ34</f>
        <v>0</v>
      </c>
      <c r="CO58" s="295">
        <f>'спец#кв-разноска  кас+факт'!CA34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кас+факт'!CF34</f>
        <v>0</v>
      </c>
      <c r="DD58" s="89">
        <f>'спец#кв-разноска  кас+факт'!CG34</f>
        <v>0</v>
      </c>
      <c r="DE58" s="323"/>
      <c r="DF58" s="36"/>
      <c r="DG58" s="177" t="s">
        <v>207</v>
      </c>
      <c r="DH58" s="178" t="s">
        <v>364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кас+факт'!BM34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кас+факт'!BN34</f>
        <v>0</v>
      </c>
      <c r="DV58" s="295">
        <f>'спец#кв-разноска  кас+факт'!BO34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364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кас+факт'!CB34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кас+факт'!CC34</f>
        <v>0</v>
      </c>
      <c r="EO58" s="295">
        <f>'спец#кв-разноска  кас+факт'!CD34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364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кас+факт'!DC34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кас+факт'!DD34</f>
        <v>0</v>
      </c>
      <c r="FH58" s="295">
        <f>'спец#кв-разноска  кас+факт'!DQ34</f>
        <v>0</v>
      </c>
      <c r="FI58" s="296" t="s">
        <v>10</v>
      </c>
      <c r="FJ58" s="296" t="s">
        <v>10</v>
      </c>
      <c r="FK58" s="177" t="s">
        <v>207</v>
      </c>
      <c r="FL58" s="178" t="s">
        <v>364</v>
      </c>
      <c r="FM58" s="178" t="s">
        <v>179</v>
      </c>
      <c r="FN58" s="293">
        <v>21385.88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кас+факт'!CZ34</f>
        <v>21382.66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кас+факт'!DA34</f>
        <v>0</v>
      </c>
      <c r="FZ58" s="295">
        <f>'спец#кв-разноска  кас+факт'!EE34</f>
        <v>0</v>
      </c>
      <c r="GA58" s="296" t="s">
        <v>10</v>
      </c>
      <c r="GB58" s="296" t="s">
        <v>10</v>
      </c>
    </row>
    <row r="59" spans="1:184" ht="16.5" customHeight="1">
      <c r="A59" s="390" t="s">
        <v>424</v>
      </c>
      <c r="B59" s="178" t="s">
        <v>418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3">
        <f>AD59+AX59+BQ59+CJ59+DQ59+EJ59+FC59+FU59</f>
        <v>0</v>
      </c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424</v>
      </c>
      <c r="U59" s="178" t="s">
        <v>418</v>
      </c>
      <c r="V59" s="178" t="s">
        <v>180</v>
      </c>
      <c r="W59" s="293">
        <v>0</v>
      </c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424</v>
      </c>
      <c r="AO59" s="178" t="s">
        <v>418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424</v>
      </c>
      <c r="BH59" s="178" t="s">
        <v>418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424</v>
      </c>
      <c r="CA59" s="178" t="s">
        <v>418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424</v>
      </c>
      <c r="DH59" s="178" t="s">
        <v>418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424</v>
      </c>
      <c r="EA59" s="178" t="s">
        <v>418</v>
      </c>
      <c r="EB59" s="178" t="s">
        <v>180</v>
      </c>
      <c r="EC59" s="293">
        <v>0</v>
      </c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>
        <f>'спец#кв-разноска  кас+факт'!CB35</f>
        <v>0</v>
      </c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424</v>
      </c>
      <c r="ET59" s="178" t="s">
        <v>418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424</v>
      </c>
      <c r="FL59" s="178" t="s">
        <v>418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366</v>
      </c>
      <c r="B60" s="180" t="s">
        <v>365</v>
      </c>
      <c r="C60" s="180" t="s">
        <v>181</v>
      </c>
      <c r="D60" s="289">
        <f>D61+D62</f>
        <v>58144.96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кас+факт'!DF36</f>
        <v>52125.5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кас+факт'!DG36</f>
        <v>0</v>
      </c>
      <c r="P60" s="290">
        <f>'спец#кв-разноска  кас+факт'!DH36</f>
        <v>0</v>
      </c>
      <c r="Q60" s="297" t="s">
        <v>10</v>
      </c>
      <c r="R60" s="297" t="s">
        <v>10</v>
      </c>
      <c r="S60" s="158">
        <v>0</v>
      </c>
      <c r="T60" s="182" t="s">
        <v>366</v>
      </c>
      <c r="U60" s="180" t="s">
        <v>365</v>
      </c>
      <c r="V60" s="180" t="s">
        <v>181</v>
      </c>
      <c r="W60" s="293">
        <f>W61+W62</f>
        <v>7600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7590.71</v>
      </c>
      <c r="AE60" s="290">
        <v>0</v>
      </c>
      <c r="AF60" s="290">
        <v>0</v>
      </c>
      <c r="AG60" s="293">
        <f>AG61+AG62</f>
        <v>0</v>
      </c>
      <c r="AH60" s="293">
        <f>AH61+AH62</f>
        <v>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366</v>
      </c>
      <c r="AO60" s="180" t="s">
        <v>365</v>
      </c>
      <c r="AP60" s="180" t="s">
        <v>181</v>
      </c>
      <c r="AQ60" s="289">
        <f>AQ61+AQ62</f>
        <v>35171.2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29221.809999999998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366</v>
      </c>
      <c r="BH60" s="180" t="s">
        <v>365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366</v>
      </c>
      <c r="CA60" s="180" t="s">
        <v>365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кас+факт'!CF36</f>
        <v>0</v>
      </c>
      <c r="DD60" s="89">
        <f>'спец#кв-разноска  кас+факт'!CG36</f>
        <v>0</v>
      </c>
      <c r="DE60" s="70"/>
      <c r="DG60" s="182" t="s">
        <v>366</v>
      </c>
      <c r="DH60" s="180" t="s">
        <v>365</v>
      </c>
      <c r="DI60" s="180" t="s">
        <v>181</v>
      </c>
      <c r="DJ60" s="289">
        <f>DJ61+DJ62</f>
        <v>0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0</v>
      </c>
      <c r="DR60" s="289">
        <v>0</v>
      </c>
      <c r="DS60" s="289">
        <v>0</v>
      </c>
      <c r="DT60" s="289">
        <f>DT61+DT62</f>
        <v>0</v>
      </c>
      <c r="DU60" s="289">
        <f>DU61+DU62</f>
        <v>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366</v>
      </c>
      <c r="EA60" s="180" t="s">
        <v>365</v>
      </c>
      <c r="EB60" s="180" t="s">
        <v>181</v>
      </c>
      <c r="EC60" s="289">
        <f>EC61+EC62</f>
        <v>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366</v>
      </c>
      <c r="ET60" s="180" t="s">
        <v>365</v>
      </c>
      <c r="EU60" s="180" t="s">
        <v>181</v>
      </c>
      <c r="EV60" s="289">
        <f>EV61+EV62</f>
        <v>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0</v>
      </c>
      <c r="FD60" s="289">
        <f>FD61+FD62</f>
        <v>0</v>
      </c>
      <c r="FE60" s="289">
        <v>0</v>
      </c>
      <c r="FF60" s="289">
        <v>0</v>
      </c>
      <c r="FG60" s="289">
        <f>FG61+FG62</f>
        <v>0</v>
      </c>
      <c r="FH60" s="289">
        <f>FH61+FH62</f>
        <v>0</v>
      </c>
      <c r="FI60" s="292" t="s">
        <v>10</v>
      </c>
      <c r="FJ60" s="292" t="s">
        <v>10</v>
      </c>
      <c r="FK60" s="182" t="s">
        <v>366</v>
      </c>
      <c r="FL60" s="180" t="s">
        <v>365</v>
      </c>
      <c r="FM60" s="180" t="s">
        <v>181</v>
      </c>
      <c r="FN60" s="289">
        <f>FN61+FN62</f>
        <v>15373.76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15312.98</v>
      </c>
      <c r="FV60" s="289">
        <f>FV61+FV62</f>
        <v>0</v>
      </c>
      <c r="FW60" s="289">
        <v>0</v>
      </c>
      <c r="FX60" s="289">
        <v>0</v>
      </c>
      <c r="FY60" s="289">
        <f>FY61+FY62</f>
        <v>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255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кас+факт'!DF37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кас+факт'!DG37</f>
        <v>0</v>
      </c>
      <c r="P61" s="294">
        <f>'спец#кв-разноска  кас+факт'!DH37</f>
        <v>0</v>
      </c>
      <c r="Q61" s="304" t="s">
        <v>10</v>
      </c>
      <c r="R61" s="304" t="s">
        <v>10</v>
      </c>
      <c r="S61" s="158"/>
      <c r="T61" s="183" t="s">
        <v>255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255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255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255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кас+факт'!BY37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кас+факт'!BZ37</f>
        <v>0</v>
      </c>
      <c r="CO61" s="295">
        <f>'спец#кв-разноска  кас+факт'!CA37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255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кас+факт'!BO37</f>
        <v>0</v>
      </c>
      <c r="DW61" s="296" t="s">
        <v>10</v>
      </c>
      <c r="DX61" s="296" t="s">
        <v>10</v>
      </c>
      <c r="DY61" s="158"/>
      <c r="DZ61" s="183" t="s">
        <v>255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кас+факт'!CB37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кас+факт'!CC37</f>
        <v>0</v>
      </c>
      <c r="EO61" s="295">
        <f>'спец#кв-разноска  кас+факт'!CD37</f>
        <v>0</v>
      </c>
      <c r="EP61" s="296" t="s">
        <v>10</v>
      </c>
      <c r="EQ61" s="296" t="s">
        <v>10</v>
      </c>
      <c r="ER61" s="158"/>
      <c r="ES61" s="183" t="s">
        <v>255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кас+факт'!DO37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кас+факт'!DP37</f>
        <v>0</v>
      </c>
      <c r="FH61" s="295">
        <f>'спец#кв-разноска  кас+факт'!DQ37</f>
        <v>0</v>
      </c>
      <c r="FI61" s="296" t="s">
        <v>10</v>
      </c>
      <c r="FJ61" s="296" t="s">
        <v>10</v>
      </c>
      <c r="FK61" s="183" t="s">
        <v>255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кас+факт'!EC37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кас+факт'!ED37</f>
        <v>0</v>
      </c>
      <c r="FZ61" s="295">
        <f>'спец#кв-разноска  кас+факт'!EE37</f>
        <v>0</v>
      </c>
      <c r="GA61" s="296" t="s">
        <v>10</v>
      </c>
      <c r="GB61" s="296" t="s">
        <v>10</v>
      </c>
    </row>
    <row r="62" spans="1:184" ht="36" customHeight="1">
      <c r="A62" s="183" t="s">
        <v>324</v>
      </c>
      <c r="B62" s="184">
        <v>2282</v>
      </c>
      <c r="C62" s="178" t="s">
        <v>183</v>
      </c>
      <c r="D62" s="293">
        <f>W62+AQ62+BJ62+CC62+DJ62+EC62+EV62+FN62</f>
        <v>58144.96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52125.5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0</v>
      </c>
      <c r="P62" s="294">
        <f>'спец#кв-разноска  кас+факт'!DH38</f>
        <v>0</v>
      </c>
      <c r="Q62" s="304" t="s">
        <v>10</v>
      </c>
      <c r="R62" s="304" t="s">
        <v>10</v>
      </c>
      <c r="S62" s="158"/>
      <c r="T62" s="183" t="s">
        <v>324</v>
      </c>
      <c r="U62" s="184">
        <v>2282</v>
      </c>
      <c r="V62" s="178" t="s">
        <v>183</v>
      </c>
      <c r="W62" s="293">
        <v>7600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7590.71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324</v>
      </c>
      <c r="AO62" s="184">
        <v>2282</v>
      </c>
      <c r="AP62" s="178" t="s">
        <v>183</v>
      </c>
      <c r="AQ62" s="293">
        <v>35171.2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кас+факт'!BJ36</f>
        <v>29221.809999999998</v>
      </c>
      <c r="AY62" s="294">
        <v>0</v>
      </c>
      <c r="AZ62" s="393">
        <v>0</v>
      </c>
      <c r="BA62" s="393">
        <v>0</v>
      </c>
      <c r="BB62" s="295">
        <f>'спец#кв-разноска  кас+факт'!BK36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324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кас+факт'!BV36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кас+факт'!BW36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324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кас+факт'!BY36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кас+факт'!BZ36</f>
        <v>0</v>
      </c>
      <c r="CO62" s="295">
        <f>'спец#кв-разноска  кас+факт'!CA38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324</v>
      </c>
      <c r="DH62" s="184">
        <v>2282</v>
      </c>
      <c r="DI62" s="178" t="s">
        <v>183</v>
      </c>
      <c r="DJ62" s="293">
        <v>0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кас+факт'!BM36</f>
        <v>0</v>
      </c>
      <c r="DR62" s="294">
        <v>0</v>
      </c>
      <c r="DS62" s="294">
        <v>0</v>
      </c>
      <c r="DT62" s="294">
        <v>0</v>
      </c>
      <c r="DU62" s="295">
        <f>'спец#кв-разноска  кас+факт'!BN36</f>
        <v>0</v>
      </c>
      <c r="DV62" s="295">
        <f>'спец#кв-разноска  кас+факт'!BO38</f>
        <v>0</v>
      </c>
      <c r="DW62" s="296" t="s">
        <v>10</v>
      </c>
      <c r="DX62" s="296" t="s">
        <v>10</v>
      </c>
      <c r="DY62" s="158"/>
      <c r="DZ62" s="183" t="s">
        <v>324</v>
      </c>
      <c r="EA62" s="184">
        <v>2282</v>
      </c>
      <c r="EB62" s="178" t="s">
        <v>183</v>
      </c>
      <c r="EC62" s="293">
        <v>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кас+факт'!CB36</f>
        <v>0</v>
      </c>
      <c r="EK62" s="294">
        <v>0</v>
      </c>
      <c r="EL62" s="393">
        <v>0</v>
      </c>
      <c r="EM62" s="393">
        <v>0</v>
      </c>
      <c r="EN62" s="295">
        <f>'спец#кв-разноска  кас+факт'!CC36</f>
        <v>0</v>
      </c>
      <c r="EO62" s="295">
        <f>'спец#кв-разноска  кас+факт'!CD38</f>
        <v>0</v>
      </c>
      <c r="EP62" s="296" t="s">
        <v>10</v>
      </c>
      <c r="EQ62" s="296" t="s">
        <v>10</v>
      </c>
      <c r="ER62" s="158"/>
      <c r="ES62" s="183" t="s">
        <v>324</v>
      </c>
      <c r="ET62" s="184">
        <v>2282</v>
      </c>
      <c r="EU62" s="178" t="s">
        <v>183</v>
      </c>
      <c r="EV62" s="293"/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кас+факт'!DC36</f>
        <v>0</v>
      </c>
      <c r="FD62" s="294">
        <v>0</v>
      </c>
      <c r="FE62" s="393">
        <v>0</v>
      </c>
      <c r="FF62" s="393">
        <v>0</v>
      </c>
      <c r="FG62" s="295">
        <f>'спец#кв-разноска  кас+факт'!DD36</f>
        <v>0</v>
      </c>
      <c r="FH62" s="295">
        <f>'спец#кв-разноска  кас+факт'!DQ38</f>
        <v>0</v>
      </c>
      <c r="FI62" s="296" t="s">
        <v>10</v>
      </c>
      <c r="FJ62" s="296" t="s">
        <v>10</v>
      </c>
      <c r="FK62" s="183" t="s">
        <v>324</v>
      </c>
      <c r="FL62" s="184">
        <v>2282</v>
      </c>
      <c r="FM62" s="178" t="s">
        <v>183</v>
      </c>
      <c r="FN62" s="293">
        <v>15373.76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кас+факт'!CZ36</f>
        <v>15312.98</v>
      </c>
      <c r="FV62" s="294">
        <v>0</v>
      </c>
      <c r="FW62" s="393">
        <v>0</v>
      </c>
      <c r="FX62" s="393">
        <v>0</v>
      </c>
      <c r="FY62" s="295">
        <f>'спец#кв-разноска  кас+факт'!DA36</f>
        <v>0</v>
      </c>
      <c r="FZ62" s="295">
        <f>'спец#кв-разноска  кас+факт'!EE38</f>
        <v>0</v>
      </c>
      <c r="GA62" s="296" t="s">
        <v>10</v>
      </c>
      <c r="GB62" s="296" t="s">
        <v>10</v>
      </c>
    </row>
    <row r="63" spans="1:184" ht="18" customHeight="1">
      <c r="A63" s="188" t="s">
        <v>367</v>
      </c>
      <c r="B63" s="179" t="s">
        <v>368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кас+факт'!DF37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кас+факт'!DG37</f>
        <v>0</v>
      </c>
      <c r="P63" s="286">
        <f>'спец#кв-разноска  кас+факт'!DH37</f>
        <v>0</v>
      </c>
      <c r="Q63" s="303" t="s">
        <v>10</v>
      </c>
      <c r="R63" s="303" t="s">
        <v>10</v>
      </c>
      <c r="S63" s="325">
        <v>0</v>
      </c>
      <c r="T63" s="188" t="s">
        <v>367</v>
      </c>
      <c r="U63" s="179" t="s">
        <v>368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367</v>
      </c>
      <c r="AO63" s="179" t="s">
        <v>368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367</v>
      </c>
      <c r="BH63" s="179" t="s">
        <v>368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367</v>
      </c>
      <c r="CA63" s="179" t="s">
        <v>368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кас+факт'!CF37</f>
        <v>0</v>
      </c>
      <c r="DD63" s="330">
        <f>'спец#кв-разноска  кас+факт'!CG37</f>
        <v>0</v>
      </c>
      <c r="DE63" s="331"/>
      <c r="DF63" s="332"/>
      <c r="DG63" s="188" t="s">
        <v>367</v>
      </c>
      <c r="DH63" s="179" t="s">
        <v>368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367</v>
      </c>
      <c r="EA63" s="179" t="s">
        <v>368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367</v>
      </c>
      <c r="ET63" s="179" t="s">
        <v>368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367</v>
      </c>
      <c r="FL63" s="179" t="s">
        <v>368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369</v>
      </c>
      <c r="B64" s="180" t="s">
        <v>217</v>
      </c>
      <c r="C64" s="180" t="s">
        <v>253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369</v>
      </c>
      <c r="U64" s="180" t="s">
        <v>217</v>
      </c>
      <c r="V64" s="180" t="s">
        <v>253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369</v>
      </c>
      <c r="AO64" s="180" t="s">
        <v>217</v>
      </c>
      <c r="AP64" s="180" t="s">
        <v>253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кас+факт'!BJ37</f>
        <v>0</v>
      </c>
      <c r="AY64" s="305"/>
      <c r="AZ64" s="394">
        <v>0</v>
      </c>
      <c r="BA64" s="394">
        <v>0</v>
      </c>
      <c r="BB64" s="321">
        <f>'спец#кв-разноска  кас+факт'!BK37</f>
        <v>0</v>
      </c>
      <c r="BC64" s="321"/>
      <c r="BD64" s="288" t="s">
        <v>10</v>
      </c>
      <c r="BE64" s="288" t="s">
        <v>10</v>
      </c>
      <c r="BF64" s="310"/>
      <c r="BG64" s="181" t="s">
        <v>369</v>
      </c>
      <c r="BH64" s="180" t="s">
        <v>217</v>
      </c>
      <c r="BI64" s="180" t="s">
        <v>253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кас+факт'!BV37</f>
        <v>0</v>
      </c>
      <c r="BR64" s="290">
        <v>0</v>
      </c>
      <c r="BS64" s="290">
        <v>0</v>
      </c>
      <c r="BT64" s="290"/>
      <c r="BU64" s="291">
        <f>'спец#кв-разноска  кас+факт'!BW37</f>
        <v>0</v>
      </c>
      <c r="BV64" s="291"/>
      <c r="BW64" s="300"/>
      <c r="BX64" s="300"/>
      <c r="BY64" s="310"/>
      <c r="BZ64" s="181" t="s">
        <v>369</v>
      </c>
      <c r="CA64" s="180" t="s">
        <v>217</v>
      </c>
      <c r="CB64" s="180" t="s">
        <v>253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кас+факт'!BY37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кас+факт'!BZ37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369</v>
      </c>
      <c r="DH64" s="180" t="s">
        <v>217</v>
      </c>
      <c r="DI64" s="180" t="s">
        <v>253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кас+факт'!BM37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кас+факт'!BN37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369</v>
      </c>
      <c r="EA64" s="180" t="s">
        <v>217</v>
      </c>
      <c r="EB64" s="180" t="s">
        <v>253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369</v>
      </c>
      <c r="ET64" s="180" t="s">
        <v>217</v>
      </c>
      <c r="EU64" s="180" t="s">
        <v>253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369</v>
      </c>
      <c r="FL64" s="180" t="s">
        <v>217</v>
      </c>
      <c r="FM64" s="180" t="s">
        <v>253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370</v>
      </c>
      <c r="B65" s="180" t="s">
        <v>218</v>
      </c>
      <c r="C65" s="180" t="s">
        <v>254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370</v>
      </c>
      <c r="U65" s="180" t="s">
        <v>218</v>
      </c>
      <c r="V65" s="180" t="s">
        <v>254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370</v>
      </c>
      <c r="AO65" s="180" t="s">
        <v>218</v>
      </c>
      <c r="AP65" s="180" t="s">
        <v>254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370</v>
      </c>
      <c r="BH65" s="180" t="s">
        <v>218</v>
      </c>
      <c r="BI65" s="180" t="s">
        <v>254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370</v>
      </c>
      <c r="CA65" s="180" t="s">
        <v>218</v>
      </c>
      <c r="CB65" s="180" t="s">
        <v>254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370</v>
      </c>
      <c r="DH65" s="180" t="s">
        <v>218</v>
      </c>
      <c r="DI65" s="180" t="s">
        <v>254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370</v>
      </c>
      <c r="EA65" s="180" t="s">
        <v>218</v>
      </c>
      <c r="EB65" s="180" t="s">
        <v>254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370</v>
      </c>
      <c r="ET65" s="180" t="s">
        <v>218</v>
      </c>
      <c r="EU65" s="180" t="s">
        <v>254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370</v>
      </c>
      <c r="FL65" s="180" t="s">
        <v>218</v>
      </c>
      <c r="FM65" s="180" t="s">
        <v>254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371</v>
      </c>
      <c r="B66" s="179" t="s">
        <v>372</v>
      </c>
      <c r="C66" s="179" t="s">
        <v>256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кас+факт'!DF38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кас+факт'!DG38</f>
        <v>0</v>
      </c>
      <c r="P66" s="286">
        <f>'спец#кв-разноска  кас+факт'!DH38</f>
        <v>0</v>
      </c>
      <c r="Q66" s="303" t="s">
        <v>10</v>
      </c>
      <c r="R66" s="303" t="s">
        <v>10</v>
      </c>
      <c r="S66" s="325">
        <v>0</v>
      </c>
      <c r="T66" s="188" t="s">
        <v>371</v>
      </c>
      <c r="U66" s="179" t="s">
        <v>372</v>
      </c>
      <c r="V66" s="179" t="s">
        <v>256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371</v>
      </c>
      <c r="AO66" s="179" t="s">
        <v>372</v>
      </c>
      <c r="AP66" s="179" t="s">
        <v>256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371</v>
      </c>
      <c r="BH66" s="179" t="s">
        <v>372</v>
      </c>
      <c r="BI66" s="179" t="s">
        <v>256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371</v>
      </c>
      <c r="CA66" s="179" t="s">
        <v>372</v>
      </c>
      <c r="CB66" s="179" t="s">
        <v>256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кас+факт'!CF38</f>
        <v>0</v>
      </c>
      <c r="DD66" s="330">
        <f>'спец#кв-разноска  кас+факт'!CG38</f>
        <v>0</v>
      </c>
      <c r="DE66" s="331"/>
      <c r="DF66" s="332"/>
      <c r="DG66" s="188" t="s">
        <v>371</v>
      </c>
      <c r="DH66" s="179" t="s">
        <v>372</v>
      </c>
      <c r="DI66" s="179" t="s">
        <v>256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371</v>
      </c>
      <c r="EA66" s="179" t="s">
        <v>372</v>
      </c>
      <c r="EB66" s="179" t="s">
        <v>256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371</v>
      </c>
      <c r="ET66" s="179" t="s">
        <v>372</v>
      </c>
      <c r="EU66" s="179" t="s">
        <v>256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371</v>
      </c>
      <c r="FL66" s="179" t="s">
        <v>372</v>
      </c>
      <c r="FM66" s="179" t="s">
        <v>256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373</v>
      </c>
      <c r="C67" s="180" t="s">
        <v>257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кас+факт'!DF39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кас+факт'!DG39</f>
        <v>0</v>
      </c>
      <c r="P67" s="290">
        <f>'спец#кв-разноска  кас+факт'!DH39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373</v>
      </c>
      <c r="V67" s="180" t="s">
        <v>257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373</v>
      </c>
      <c r="AP67" s="180" t="s">
        <v>257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кас+факт'!BJ39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кас+факт'!BK39</f>
        <v>0</v>
      </c>
      <c r="BC67" s="291">
        <f>'спец#кв-разноска  кас+факт'!BL39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373</v>
      </c>
      <c r="BI67" s="180" t="s">
        <v>257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кас+факт'!BP39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кас+факт'!BQ39</f>
        <v>0</v>
      </c>
      <c r="BV67" s="291">
        <f>'спец#кв-разноска  кас+факт'!BR39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373</v>
      </c>
      <c r="CB67" s="180" t="s">
        <v>257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кас+факт'!BY39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кас+факт'!BZ39</f>
        <v>0</v>
      </c>
      <c r="CO67" s="291">
        <f>'спец#кв-разноска  кас+факт'!CA39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кас+факт'!CF39</f>
        <v>0</v>
      </c>
      <c r="DD67" s="317">
        <f>'спец#кв-разноска  кас+факт'!CG39</f>
        <v>0</v>
      </c>
      <c r="DE67" s="318"/>
      <c r="DF67" s="319"/>
      <c r="DG67" s="181" t="s">
        <v>46</v>
      </c>
      <c r="DH67" s="180" t="s">
        <v>373</v>
      </c>
      <c r="DI67" s="180" t="s">
        <v>257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кас+факт'!BM39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кас+факт'!BN39</f>
        <v>0</v>
      </c>
      <c r="DV67" s="291">
        <f>'спец#кв-разноска  кас+факт'!BO39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373</v>
      </c>
      <c r="EB67" s="180" t="s">
        <v>257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кас+факт'!CB39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кас+факт'!CC39</f>
        <v>0</v>
      </c>
      <c r="EO67" s="291">
        <f>'спец#кв-разноска  кас+факт'!CD39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373</v>
      </c>
      <c r="EU67" s="180" t="s">
        <v>257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кас+факт'!DO39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кас+факт'!DP39</f>
        <v>0</v>
      </c>
      <c r="FH67" s="291">
        <f>'спец#кв-разноска  кас+факт'!DQ39</f>
        <v>0</v>
      </c>
      <c r="FI67" s="292" t="s">
        <v>10</v>
      </c>
      <c r="FJ67" s="292" t="s">
        <v>10</v>
      </c>
      <c r="FK67" s="181" t="s">
        <v>46</v>
      </c>
      <c r="FL67" s="180" t="s">
        <v>373</v>
      </c>
      <c r="FM67" s="180" t="s">
        <v>257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кас+факт'!EC39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кас+факт'!ED39</f>
        <v>0</v>
      </c>
      <c r="FZ67" s="291">
        <f>'спец#кв-разноска  кас+факт'!EE39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374</v>
      </c>
      <c r="C68" s="180" t="s">
        <v>258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кас+факт'!DF40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кас+факт'!DG40</f>
        <v>0</v>
      </c>
      <c r="P68" s="290">
        <f>'спец#кв-разноска  кас+факт'!DH40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374</v>
      </c>
      <c r="V68" s="180" t="s">
        <v>258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374</v>
      </c>
      <c r="AP68" s="180" t="s">
        <v>258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кас+факт'!BJ40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кас+факт'!BK40</f>
        <v>0</v>
      </c>
      <c r="BC68" s="291">
        <f>'спец#кв-разноска  кас+факт'!BL40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374</v>
      </c>
      <c r="BI68" s="180" t="s">
        <v>258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кас+факт'!BP40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кас+факт'!BQ40</f>
        <v>0</v>
      </c>
      <c r="BV68" s="291">
        <f>'спец#кв-разноска  кас+факт'!BR40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374</v>
      </c>
      <c r="CB68" s="180" t="s">
        <v>258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кас+факт'!BY40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кас+факт'!BZ40</f>
        <v>0</v>
      </c>
      <c r="CO68" s="291">
        <f>'спец#кв-разноска  кас+факт'!CA40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кас+факт'!CF40</f>
        <v>0</v>
      </c>
      <c r="DD68" s="317">
        <f>'спец#кв-разноска  кас+факт'!CG40</f>
        <v>0</v>
      </c>
      <c r="DE68" s="318"/>
      <c r="DF68" s="319"/>
      <c r="DG68" s="181" t="s">
        <v>47</v>
      </c>
      <c r="DH68" s="180" t="s">
        <v>374</v>
      </c>
      <c r="DI68" s="180" t="s">
        <v>258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кас+факт'!BM40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кас+факт'!BN40</f>
        <v>0</v>
      </c>
      <c r="DV68" s="291">
        <f>'спец#кв-разноска  кас+факт'!BO40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374</v>
      </c>
      <c r="EB68" s="180" t="s">
        <v>258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кас+факт'!CB40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кас+факт'!CC40</f>
        <v>0</v>
      </c>
      <c r="EO68" s="291">
        <f>'спец#кв-разноска  кас+факт'!CD40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374</v>
      </c>
      <c r="EU68" s="180" t="s">
        <v>258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кас+факт'!DO40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кас+факт'!DP40</f>
        <v>0</v>
      </c>
      <c r="FH68" s="291">
        <f>'спец#кв-разноска  кас+факт'!DQ40</f>
        <v>0</v>
      </c>
      <c r="FI68" s="292" t="s">
        <v>10</v>
      </c>
      <c r="FJ68" s="292" t="s">
        <v>10</v>
      </c>
      <c r="FK68" s="181" t="s">
        <v>47</v>
      </c>
      <c r="FL68" s="180" t="s">
        <v>374</v>
      </c>
      <c r="FM68" s="180" t="s">
        <v>258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кас+факт'!EC40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кас+факт'!ED40</f>
        <v>0</v>
      </c>
      <c r="FZ68" s="291">
        <f>'спец#кв-разноска  кас+факт'!EE40</f>
        <v>0</v>
      </c>
      <c r="GA68" s="292" t="s">
        <v>10</v>
      </c>
      <c r="GB68" s="292" t="s">
        <v>10</v>
      </c>
    </row>
    <row r="69" spans="1:184" ht="25.5" customHeight="1">
      <c r="A69" s="181" t="s">
        <v>375</v>
      </c>
      <c r="B69" s="180" t="s">
        <v>376</v>
      </c>
      <c r="C69" s="180" t="s">
        <v>259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кас+факт'!DH41</f>
        <v>0</v>
      </c>
      <c r="Q69" s="297" t="s">
        <v>10</v>
      </c>
      <c r="R69" s="297" t="s">
        <v>10</v>
      </c>
      <c r="S69" s="310">
        <v>0</v>
      </c>
      <c r="T69" s="181" t="s">
        <v>375</v>
      </c>
      <c r="U69" s="180" t="s">
        <v>376</v>
      </c>
      <c r="V69" s="180" t="s">
        <v>259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375</v>
      </c>
      <c r="AO69" s="180" t="s">
        <v>376</v>
      </c>
      <c r="AP69" s="180" t="s">
        <v>259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кас+факт'!BL41</f>
        <v>0</v>
      </c>
      <c r="BD69" s="292" t="s">
        <v>10</v>
      </c>
      <c r="BE69" s="292" t="s">
        <v>10</v>
      </c>
      <c r="BF69" s="310">
        <v>0</v>
      </c>
      <c r="BG69" s="181" t="s">
        <v>375</v>
      </c>
      <c r="BH69" s="180" t="s">
        <v>376</v>
      </c>
      <c r="BI69" s="180" t="s">
        <v>259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375</v>
      </c>
      <c r="CA69" s="180" t="s">
        <v>376</v>
      </c>
      <c r="CB69" s="180" t="s">
        <v>259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кас+факт'!BY41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кас+факт'!BZ41</f>
        <v>0</v>
      </c>
      <c r="CO69" s="291">
        <f>'спец#кв-разноска  кас+факт'!CA41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кас+факт'!CF41</f>
        <v>0</v>
      </c>
      <c r="DD69" s="317">
        <f>'спец#кв-разноска  кас+факт'!CG41</f>
        <v>0</v>
      </c>
      <c r="DE69" s="318"/>
      <c r="DF69" s="319"/>
      <c r="DG69" s="181" t="s">
        <v>375</v>
      </c>
      <c r="DH69" s="180" t="s">
        <v>376</v>
      </c>
      <c r="DI69" s="180" t="s">
        <v>259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кас+факт'!BO41</f>
        <v>0</v>
      </c>
      <c r="DW69" s="292" t="s">
        <v>10</v>
      </c>
      <c r="DX69" s="292" t="s">
        <v>10</v>
      </c>
      <c r="DY69" s="310">
        <v>0</v>
      </c>
      <c r="DZ69" s="181" t="s">
        <v>375</v>
      </c>
      <c r="EA69" s="180" t="s">
        <v>376</v>
      </c>
      <c r="EB69" s="180" t="s">
        <v>259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кас+факт'!CB41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кас+факт'!CC41</f>
        <v>0</v>
      </c>
      <c r="EO69" s="291">
        <f>'спец#кв-разноска  кас+факт'!CD41</f>
        <v>0</v>
      </c>
      <c r="EP69" s="292" t="s">
        <v>10</v>
      </c>
      <c r="EQ69" s="292" t="s">
        <v>10</v>
      </c>
      <c r="ER69" s="310">
        <v>0</v>
      </c>
      <c r="ES69" s="181" t="s">
        <v>375</v>
      </c>
      <c r="ET69" s="180" t="s">
        <v>376</v>
      </c>
      <c r="EU69" s="180" t="s">
        <v>259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375</v>
      </c>
      <c r="FL69" s="180" t="s">
        <v>376</v>
      </c>
      <c r="FM69" s="180" t="s">
        <v>259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377</v>
      </c>
      <c r="B70" s="179" t="s">
        <v>378</v>
      </c>
      <c r="C70" s="179" t="s">
        <v>260</v>
      </c>
      <c r="D70" s="283">
        <f>D71+D72+D73</f>
        <v>1101012.1500000001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1097610.15</v>
      </c>
      <c r="L70" s="286"/>
      <c r="M70" s="286"/>
      <c r="N70" s="286"/>
      <c r="O70" s="286">
        <f>O71+O72+O73</f>
        <v>0</v>
      </c>
      <c r="P70" s="286"/>
      <c r="Q70" s="303"/>
      <c r="R70" s="303"/>
      <c r="S70" s="325"/>
      <c r="T70" s="188" t="s">
        <v>377</v>
      </c>
      <c r="U70" s="179" t="s">
        <v>378</v>
      </c>
      <c r="V70" s="179" t="s">
        <v>260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377</v>
      </c>
      <c r="AO70" s="179" t="s">
        <v>378</v>
      </c>
      <c r="AP70" s="179" t="s">
        <v>260</v>
      </c>
      <c r="AQ70" s="283">
        <f>AQ71+AQ72+AQ73</f>
        <v>3000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1340.28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377</v>
      </c>
      <c r="BH70" s="179" t="s">
        <v>378</v>
      </c>
      <c r="BI70" s="179" t="s">
        <v>260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377</v>
      </c>
      <c r="CA70" s="179" t="s">
        <v>378</v>
      </c>
      <c r="CB70" s="179" t="s">
        <v>260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377</v>
      </c>
      <c r="DH70" s="179" t="s">
        <v>378</v>
      </c>
      <c r="DI70" s="179" t="s">
        <v>260</v>
      </c>
      <c r="DJ70" s="283">
        <f>DJ71+DJ72+DJ73</f>
        <v>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0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377</v>
      </c>
      <c r="EA70" s="179" t="s">
        <v>378</v>
      </c>
      <c r="EB70" s="179" t="s">
        <v>260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377</v>
      </c>
      <c r="ET70" s="179" t="s">
        <v>378</v>
      </c>
      <c r="EU70" s="179" t="s">
        <v>260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377</v>
      </c>
      <c r="FL70" s="179" t="s">
        <v>378</v>
      </c>
      <c r="FM70" s="179" t="s">
        <v>260</v>
      </c>
      <c r="FN70" s="283">
        <f>FN71+FN72+FN73</f>
        <v>1098012.1500000001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1096269.87</v>
      </c>
      <c r="FV70" s="283">
        <f>FV71+FV72+FV73</f>
        <v>0</v>
      </c>
      <c r="FW70" s="283">
        <v>0</v>
      </c>
      <c r="FX70" s="283">
        <v>0</v>
      </c>
      <c r="FY70" s="283">
        <f>FY71+FY72+FY73</f>
        <v>0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379</v>
      </c>
      <c r="C71" s="180" t="s">
        <v>261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кас+факт'!DF42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кас+факт'!DG42</f>
        <v>0</v>
      </c>
      <c r="P71" s="290">
        <f>'спец#кв-разноска  кас+факт'!DH42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379</v>
      </c>
      <c r="V71" s="180" t="s">
        <v>261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379</v>
      </c>
      <c r="AP71" s="180" t="s">
        <v>261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кас+факт'!BJ42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кас+факт'!BK42</f>
        <v>0</v>
      </c>
      <c r="BC71" s="291">
        <f>'спец#кв-разноска  кас+факт'!BL42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379</v>
      </c>
      <c r="BI71" s="180" t="s">
        <v>261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кас+факт'!BP42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кас+факт'!BQ42</f>
        <v>0</v>
      </c>
      <c r="BV71" s="291">
        <f>'спец#кв-разноска  кас+факт'!BR42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379</v>
      </c>
      <c r="CB71" s="180" t="s">
        <v>261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кас+факт'!BY42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кас+факт'!BZ42</f>
        <v>0</v>
      </c>
      <c r="CO71" s="291">
        <f>'спец#кв-разноска  кас+факт'!CA42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кас+факт'!CF42</f>
        <v>0</v>
      </c>
      <c r="DD71" s="317">
        <f>'спец#кв-разноска  кас+факт'!CG42</f>
        <v>0</v>
      </c>
      <c r="DE71" s="318"/>
      <c r="DF71" s="319"/>
      <c r="DG71" s="181" t="s">
        <v>49</v>
      </c>
      <c r="DH71" s="180" t="s">
        <v>379</v>
      </c>
      <c r="DI71" s="180" t="s">
        <v>261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кас+факт'!BM42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кас+факт'!BN42</f>
        <v>0</v>
      </c>
      <c r="DV71" s="291">
        <f>'спец#кв-разноска  кас+факт'!BO42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379</v>
      </c>
      <c r="EB71" s="180" t="s">
        <v>261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кас+факт'!CB42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кас+факт'!CC42</f>
        <v>0</v>
      </c>
      <c r="EO71" s="291">
        <f>'спец#кв-разноска  кас+факт'!CD42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379</v>
      </c>
      <c r="EU71" s="180" t="s">
        <v>261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кас+факт'!DO42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кас+факт'!DP42</f>
        <v>0</v>
      </c>
      <c r="FH71" s="291">
        <f>'спец#кв-разноска  кас+факт'!DQ42</f>
        <v>0</v>
      </c>
      <c r="FI71" s="292" t="s">
        <v>10</v>
      </c>
      <c r="FJ71" s="292" t="s">
        <v>10</v>
      </c>
      <c r="FK71" s="181" t="s">
        <v>49</v>
      </c>
      <c r="FL71" s="180" t="s">
        <v>379</v>
      </c>
      <c r="FM71" s="180" t="s">
        <v>261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кас+факт'!EC42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кас+факт'!ED42</f>
        <v>0</v>
      </c>
      <c r="FZ71" s="291">
        <f>'спец#кв-разноска  кас+факт'!EE42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380</v>
      </c>
      <c r="C72" s="180" t="s">
        <v>262</v>
      </c>
      <c r="D72" s="293">
        <f>W72+AQ72+BJ72+CC72+DJ72+EC72+EV72+FN72</f>
        <v>1071287.28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кас+факт'!DF43</f>
        <v>1069559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кас+факт'!DG43</f>
        <v>0</v>
      </c>
      <c r="P72" s="290">
        <f>'спец#кв-разноска  кас+факт'!DH43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380</v>
      </c>
      <c r="V72" s="180" t="s">
        <v>262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380</v>
      </c>
      <c r="AP72" s="180" t="s">
        <v>262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кас+факт'!BJ43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кас+факт'!BK43</f>
        <v>0</v>
      </c>
      <c r="BC72" s="291">
        <f>'спец#кв-разноска  кас+факт'!BL43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380</v>
      </c>
      <c r="BI72" s="180" t="s">
        <v>262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кас+факт'!BP43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кас+факт'!BQ43</f>
        <v>0</v>
      </c>
      <c r="BV72" s="291">
        <f>'спец#кв-разноска  кас+факт'!BR43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380</v>
      </c>
      <c r="CB72" s="180" t="s">
        <v>262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кас+факт'!BY43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кас+факт'!BZ43</f>
        <v>0</v>
      </c>
      <c r="CO72" s="291">
        <f>'спец#кв-разноска  кас+факт'!CA43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кас+факт'!CF43</f>
        <v>0</v>
      </c>
      <c r="DD72" s="317">
        <f>'спец#кв-разноска  кас+факт'!CG43</f>
        <v>0</v>
      </c>
      <c r="DE72" s="318"/>
      <c r="DF72" s="319"/>
      <c r="DG72" s="181" t="s">
        <v>50</v>
      </c>
      <c r="DH72" s="180" t="s">
        <v>380</v>
      </c>
      <c r="DI72" s="180" t="s">
        <v>262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кас+факт'!BM43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кас+факт'!BN43</f>
        <v>0</v>
      </c>
      <c r="DV72" s="291">
        <f>'спец#кв-разноска  кас+факт'!BO43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380</v>
      </c>
      <c r="EB72" s="180" t="s">
        <v>262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кас+факт'!CB43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кас+факт'!CC43</f>
        <v>0</v>
      </c>
      <c r="EO72" s="291">
        <f>'спец#кв-разноска  кас+факт'!CD43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380</v>
      </c>
      <c r="EU72" s="180" t="s">
        <v>262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кас+факт'!DO43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кас+факт'!DP43</f>
        <v>0</v>
      </c>
      <c r="FH72" s="291">
        <f>'спец#кв-разноска  кас+факт'!DQ43</f>
        <v>0</v>
      </c>
      <c r="FI72" s="292" t="s">
        <v>10</v>
      </c>
      <c r="FJ72" s="292" t="s">
        <v>10</v>
      </c>
      <c r="FK72" s="181" t="s">
        <v>50</v>
      </c>
      <c r="FL72" s="180" t="s">
        <v>380</v>
      </c>
      <c r="FM72" s="180" t="s">
        <v>262</v>
      </c>
      <c r="FN72" s="289">
        <v>1071287.28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кас+факт'!CZ43</f>
        <v>1069559</v>
      </c>
      <c r="FV72" s="290">
        <v>0</v>
      </c>
      <c r="FW72" s="392">
        <v>0</v>
      </c>
      <c r="FX72" s="392">
        <v>0</v>
      </c>
      <c r="FY72" s="291">
        <f>'спец#кв-разноска  кас+факт'!DA43</f>
        <v>0</v>
      </c>
      <c r="FZ72" s="291">
        <f>'спец#кв-разноска  кас+факт'!EE43</f>
        <v>0</v>
      </c>
      <c r="GA72" s="292" t="s">
        <v>10</v>
      </c>
      <c r="GB72" s="292" t="s">
        <v>10</v>
      </c>
    </row>
    <row r="73" spans="1:184" ht="18" customHeight="1">
      <c r="A73" s="181" t="s">
        <v>382</v>
      </c>
      <c r="B73" s="180" t="s">
        <v>381</v>
      </c>
      <c r="C73" s="180" t="s">
        <v>185</v>
      </c>
      <c r="D73" s="293">
        <f>W73+AQ73+BJ73+CC73+DJ73+EC73+EV73+FN73</f>
        <v>29724.87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кас+факт'!DF44</f>
        <v>28051.149999999998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кас+факт'!DG44</f>
        <v>0</v>
      </c>
      <c r="P73" s="290">
        <f>'спец#кв-разноска  кас+факт'!DH44</f>
        <v>0</v>
      </c>
      <c r="Q73" s="297" t="s">
        <v>10</v>
      </c>
      <c r="R73" s="297" t="s">
        <v>10</v>
      </c>
      <c r="S73" s="310">
        <v>0</v>
      </c>
      <c r="T73" s="181" t="s">
        <v>382</v>
      </c>
      <c r="U73" s="180" t="s">
        <v>381</v>
      </c>
      <c r="V73" s="180" t="s">
        <v>185</v>
      </c>
      <c r="W73" s="289">
        <v>0</v>
      </c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382</v>
      </c>
      <c r="AO73" s="180" t="s">
        <v>381</v>
      </c>
      <c r="AP73" s="180" t="s">
        <v>185</v>
      </c>
      <c r="AQ73" s="289">
        <v>3000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кас+факт'!BJ44</f>
        <v>1340.28</v>
      </c>
      <c r="AY73" s="290">
        <v>0</v>
      </c>
      <c r="AZ73" s="392">
        <v>0</v>
      </c>
      <c r="BA73" s="392">
        <v>0</v>
      </c>
      <c r="BB73" s="291">
        <f>'спец#кв-разноска  кас+факт'!BK44</f>
        <v>0</v>
      </c>
      <c r="BC73" s="291">
        <f>'спец#кв-разноска  кас+факт'!BL44</f>
        <v>0</v>
      </c>
      <c r="BD73" s="292" t="s">
        <v>10</v>
      </c>
      <c r="BE73" s="292" t="s">
        <v>10</v>
      </c>
      <c r="BF73" s="310">
        <v>0</v>
      </c>
      <c r="BG73" s="181" t="s">
        <v>382</v>
      </c>
      <c r="BH73" s="180" t="s">
        <v>381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кас+факт'!BV44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кас+факт'!BW44</f>
        <v>0</v>
      </c>
      <c r="BV73" s="291">
        <f>'спец#кв-разноска  кас+факт'!BR44</f>
        <v>0</v>
      </c>
      <c r="BW73" s="300" t="s">
        <v>10</v>
      </c>
      <c r="BX73" s="300" t="s">
        <v>10</v>
      </c>
      <c r="BY73" s="310">
        <v>0</v>
      </c>
      <c r="BZ73" s="181" t="s">
        <v>382</v>
      </c>
      <c r="CA73" s="180" t="s">
        <v>381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кас+факт'!BY44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кас+факт'!BZ44</f>
        <v>0</v>
      </c>
      <c r="CO73" s="291">
        <f>'спец#кв-разноска  кас+факт'!CA44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кас+факт'!CF44</f>
        <v>0</v>
      </c>
      <c r="DD73" s="317">
        <f>'спец#кв-разноска  кас+факт'!CG44</f>
        <v>0</v>
      </c>
      <c r="DE73" s="318"/>
      <c r="DF73" s="319"/>
      <c r="DG73" s="181" t="s">
        <v>382</v>
      </c>
      <c r="DH73" s="180" t="s">
        <v>381</v>
      </c>
      <c r="DI73" s="180" t="s">
        <v>185</v>
      </c>
      <c r="DJ73" s="289">
        <v>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кас+факт'!BM44</f>
        <v>0</v>
      </c>
      <c r="DR73" s="290">
        <v>0</v>
      </c>
      <c r="DS73" s="290">
        <v>0</v>
      </c>
      <c r="DT73" s="290">
        <v>0</v>
      </c>
      <c r="DU73" s="291">
        <f>'спец#кв-разноска  кас+факт'!BN44</f>
        <v>0</v>
      </c>
      <c r="DV73" s="291">
        <f>'спец#кв-разноска  кас+факт'!BO44</f>
        <v>0</v>
      </c>
      <c r="DW73" s="292" t="s">
        <v>10</v>
      </c>
      <c r="DX73" s="292" t="s">
        <v>10</v>
      </c>
      <c r="DY73" s="310">
        <v>0</v>
      </c>
      <c r="DZ73" s="181" t="s">
        <v>382</v>
      </c>
      <c r="EA73" s="180" t="s">
        <v>381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кас+факт'!CB44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кас+факт'!CC44</f>
        <v>0</v>
      </c>
      <c r="EO73" s="291">
        <f>'спец#кв-разноска  кас+факт'!CD44</f>
        <v>0</v>
      </c>
      <c r="EP73" s="292" t="s">
        <v>10</v>
      </c>
      <c r="EQ73" s="292" t="s">
        <v>10</v>
      </c>
      <c r="ER73" s="310">
        <v>0</v>
      </c>
      <c r="ES73" s="181" t="s">
        <v>382</v>
      </c>
      <c r="ET73" s="180" t="s">
        <v>381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кас+факт'!DC44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кас+факт'!DD44</f>
        <v>0</v>
      </c>
      <c r="FH73" s="291">
        <f>'спец#кв-разноска  кас+факт'!DQ44</f>
        <v>0</v>
      </c>
      <c r="FI73" s="292" t="s">
        <v>10</v>
      </c>
      <c r="FJ73" s="292" t="s">
        <v>10</v>
      </c>
      <c r="FK73" s="181" t="s">
        <v>382</v>
      </c>
      <c r="FL73" s="180" t="s">
        <v>381</v>
      </c>
      <c r="FM73" s="180" t="s">
        <v>185</v>
      </c>
      <c r="FN73" s="289">
        <v>26724.87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кас+факт'!CZ44</f>
        <v>26710.87</v>
      </c>
      <c r="FV73" s="290">
        <v>0</v>
      </c>
      <c r="FW73" s="392">
        <v>0</v>
      </c>
      <c r="FX73" s="392">
        <v>0</v>
      </c>
      <c r="FY73" s="291">
        <f>'спец#кв-разноска  кас+факт'!DA44</f>
        <v>0</v>
      </c>
      <c r="FZ73" s="291">
        <f>'спец#кв-разноска  кас+факт'!EE44</f>
        <v>0</v>
      </c>
      <c r="GA73" s="292" t="s">
        <v>10</v>
      </c>
      <c r="GB73" s="292" t="s">
        <v>10</v>
      </c>
    </row>
    <row r="74" spans="1:184" ht="19.5" customHeight="1">
      <c r="A74" s="188" t="s">
        <v>383</v>
      </c>
      <c r="B74" s="179" t="s">
        <v>384</v>
      </c>
      <c r="C74" s="179" t="s">
        <v>186</v>
      </c>
      <c r="D74" s="283">
        <f>W74+AQ74+BJ74+CC74+DJ74+EC74+EV74+FN74</f>
        <v>80189.44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кас+факт'!DF45</f>
        <v>58223.44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кас+факт'!DG45</f>
        <v>0</v>
      </c>
      <c r="P74" s="286">
        <f>'спец#кв-разноска  кас+факт'!DH45</f>
        <v>0</v>
      </c>
      <c r="Q74" s="303" t="s">
        <v>10</v>
      </c>
      <c r="R74" s="303" t="s">
        <v>10</v>
      </c>
      <c r="S74" s="325">
        <v>0</v>
      </c>
      <c r="T74" s="188" t="s">
        <v>383</v>
      </c>
      <c r="U74" s="179" t="s">
        <v>384</v>
      </c>
      <c r="V74" s="179" t="s">
        <v>186</v>
      </c>
      <c r="W74" s="283">
        <v>2960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2920.45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0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383</v>
      </c>
      <c r="AO74" s="179" t="s">
        <v>384</v>
      </c>
      <c r="AP74" s="179" t="s">
        <v>186</v>
      </c>
      <c r="AQ74" s="283">
        <v>67263.99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кас+факт'!BJ45</f>
        <v>49257.840000000004</v>
      </c>
      <c r="AY74" s="286">
        <v>0</v>
      </c>
      <c r="AZ74" s="391">
        <v>0</v>
      </c>
      <c r="BA74" s="391">
        <v>0</v>
      </c>
      <c r="BB74" s="284">
        <f>'спец#кв-разноска  кас+факт'!BK45</f>
        <v>0</v>
      </c>
      <c r="BC74" s="284">
        <f>'спец#кв-разноска  кас+факт'!BL45</f>
        <v>0</v>
      </c>
      <c r="BD74" s="288" t="s">
        <v>10</v>
      </c>
      <c r="BE74" s="288" t="s">
        <v>10</v>
      </c>
      <c r="BF74" s="325">
        <v>0</v>
      </c>
      <c r="BG74" s="188" t="s">
        <v>383</v>
      </c>
      <c r="BH74" s="179" t="s">
        <v>384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кас+факт'!BP45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кас+факт'!BQ45</f>
        <v>0</v>
      </c>
      <c r="BV74" s="284">
        <f>'спец#кв-разноска  кас+факт'!BR45</f>
        <v>0</v>
      </c>
      <c r="BW74" s="299" t="s">
        <v>10</v>
      </c>
      <c r="BX74" s="299" t="s">
        <v>10</v>
      </c>
      <c r="BY74" s="325">
        <v>0</v>
      </c>
      <c r="BZ74" s="188" t="s">
        <v>383</v>
      </c>
      <c r="CA74" s="179" t="s">
        <v>384</v>
      </c>
      <c r="CB74" s="179" t="s">
        <v>186</v>
      </c>
      <c r="CC74" s="283">
        <v>600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кас+факт'!BY45</f>
        <v>580</v>
      </c>
      <c r="CK74" s="286">
        <v>0</v>
      </c>
      <c r="CL74" s="391">
        <v>0</v>
      </c>
      <c r="CM74" s="391">
        <v>0</v>
      </c>
      <c r="CN74" s="284">
        <f>'спец#кв-разноска  кас+факт'!BZ45</f>
        <v>0</v>
      </c>
      <c r="CO74" s="284">
        <f>'спец#кв-разноска  кас+факт'!CA45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кас+факт'!CF45</f>
        <v>0</v>
      </c>
      <c r="DD74" s="330">
        <f>'спец#кв-разноска  кас+факт'!CG45</f>
        <v>0</v>
      </c>
      <c r="DE74" s="331"/>
      <c r="DF74" s="332"/>
      <c r="DG74" s="188" t="s">
        <v>383</v>
      </c>
      <c r="DH74" s="179" t="s">
        <v>384</v>
      </c>
      <c r="DI74" s="179" t="s">
        <v>186</v>
      </c>
      <c r="DJ74" s="283">
        <v>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кас+факт'!BM45</f>
        <v>0</v>
      </c>
      <c r="DR74" s="286">
        <v>0</v>
      </c>
      <c r="DS74" s="286">
        <v>0</v>
      </c>
      <c r="DT74" s="286">
        <v>0</v>
      </c>
      <c r="DU74" s="284">
        <f>'спец#кв-разноска  кас+факт'!BN45</f>
        <v>0</v>
      </c>
      <c r="DV74" s="284">
        <f>'спец#кв-разноска  кас+факт'!BO45</f>
        <v>0</v>
      </c>
      <c r="DW74" s="322" t="s">
        <v>10</v>
      </c>
      <c r="DX74" s="322" t="s">
        <v>10</v>
      </c>
      <c r="DY74" s="325">
        <v>0</v>
      </c>
      <c r="DZ74" s="188" t="s">
        <v>383</v>
      </c>
      <c r="EA74" s="179" t="s">
        <v>384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кас+факт'!CB45</f>
        <v>0</v>
      </c>
      <c r="EK74" s="286">
        <v>0</v>
      </c>
      <c r="EL74" s="391">
        <v>0</v>
      </c>
      <c r="EM74" s="391">
        <v>0</v>
      </c>
      <c r="EN74" s="284">
        <f>'спец#кв-разноска  кас+факт'!CC45</f>
        <v>0</v>
      </c>
      <c r="EO74" s="284">
        <f>'спец#кв-разноска  кас+факт'!CD45</f>
        <v>0</v>
      </c>
      <c r="EP74" s="288" t="s">
        <v>10</v>
      </c>
      <c r="EQ74" s="288" t="s">
        <v>10</v>
      </c>
      <c r="ER74" s="325">
        <v>0</v>
      </c>
      <c r="ES74" s="188" t="s">
        <v>383</v>
      </c>
      <c r="ET74" s="179" t="s">
        <v>384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кас+факт'!DC45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кас+факт'!DD45</f>
        <v>0</v>
      </c>
      <c r="FH74" s="284">
        <f>'спец#кв-разноска  кас+факт'!DQ45</f>
        <v>0</v>
      </c>
      <c r="FI74" s="288" t="s">
        <v>10</v>
      </c>
      <c r="FJ74" s="288" t="s">
        <v>10</v>
      </c>
      <c r="FK74" s="188" t="s">
        <v>383</v>
      </c>
      <c r="FL74" s="179" t="s">
        <v>384</v>
      </c>
      <c r="FM74" s="179" t="s">
        <v>186</v>
      </c>
      <c r="FN74" s="283">
        <v>6365.45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кас+факт'!CZ45</f>
        <v>5465.15</v>
      </c>
      <c r="FV74" s="286">
        <v>0</v>
      </c>
      <c r="FW74" s="391">
        <v>0</v>
      </c>
      <c r="FX74" s="391">
        <v>0</v>
      </c>
      <c r="FY74" s="284">
        <f>'спец#кв-разноска  кас+факт'!DA45</f>
        <v>0</v>
      </c>
      <c r="FZ74" s="284">
        <f>'спец#кв-разноска  кас+факт'!EE45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364173.83999999997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кас+факт'!DF46</f>
        <v>335813.26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кас+факт'!DG46</f>
        <v>0</v>
      </c>
      <c r="P75" s="286">
        <f>'спец#кв-разноска  кас+факт'!DH46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0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0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210104.78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181840.24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кас+факт'!CF46</f>
        <v>0</v>
      </c>
      <c r="DD75" s="330">
        <f>'спец#кв-разноска  кас+факт'!CG46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0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0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6212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6212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147857.06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147761.02000000002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385</v>
      </c>
      <c r="C76" s="179" t="s">
        <v>197</v>
      </c>
      <c r="D76" s="283">
        <f>D77+D82</f>
        <v>364173.83999999997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кас+факт'!DF47</f>
        <v>335813.26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кас+факт'!DG47</f>
        <v>0</v>
      </c>
      <c r="P76" s="286">
        <f>'спец#кв-разноска  кас+факт'!DH47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385</v>
      </c>
      <c r="V76" s="179" t="s">
        <v>197</v>
      </c>
      <c r="W76" s="283">
        <f>W77+W78+W82+W86+W91+W92</f>
        <v>0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0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385</v>
      </c>
      <c r="AP76" s="179" t="s">
        <v>197</v>
      </c>
      <c r="AQ76" s="283">
        <f>AQ77+AQ78+AQ82+AQ86+AQ91+AQ92</f>
        <v>210104.78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181840.24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385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385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кас+факт'!CF47</f>
        <v>0</v>
      </c>
      <c r="DD76" s="330">
        <f>'спец#кв-разноска  кас+факт'!CG47</f>
        <v>0</v>
      </c>
      <c r="DE76" s="331"/>
      <c r="DF76" s="332"/>
      <c r="DG76" s="188" t="s">
        <v>55</v>
      </c>
      <c r="DH76" s="179" t="s">
        <v>385</v>
      </c>
      <c r="DI76" s="179" t="s">
        <v>197</v>
      </c>
      <c r="DJ76" s="283">
        <f>DJ77+DJ78+DJ82+DJ86+DJ91+DJ92</f>
        <v>0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0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385</v>
      </c>
      <c r="EB76" s="179" t="s">
        <v>197</v>
      </c>
      <c r="EC76" s="283">
        <f>EC77+EC78+EC82+EC86+EC91+EC92</f>
        <v>6212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6212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385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385</v>
      </c>
      <c r="FM76" s="179" t="s">
        <v>197</v>
      </c>
      <c r="FN76" s="283">
        <f>FN77+FN78+FN82+FN86+FN91+FN92</f>
        <v>147857.06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147761.02000000002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386</v>
      </c>
      <c r="C77" s="180" t="s">
        <v>198</v>
      </c>
      <c r="D77" s="293">
        <f>W77+AQ77+BJ77+CC77+DJ77+EC77+EV77+FN77</f>
        <v>364173.83999999997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кас+факт'!DF48</f>
        <v>335813.26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кас+факт'!DG48</f>
        <v>0</v>
      </c>
      <c r="P77" s="290">
        <f>'спец#кв-разноска  кас+факт'!DH48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386</v>
      </c>
      <c r="V77" s="180" t="s">
        <v>198</v>
      </c>
      <c r="W77" s="289">
        <v>0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0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386</v>
      </c>
      <c r="AP77" s="180" t="s">
        <v>198</v>
      </c>
      <c r="AQ77" s="289">
        <v>210104.78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кас+факт'!BJ48</f>
        <v>181840.24</v>
      </c>
      <c r="AY77" s="290">
        <v>0</v>
      </c>
      <c r="AZ77" s="392">
        <v>0</v>
      </c>
      <c r="BA77" s="392">
        <v>0</v>
      </c>
      <c r="BB77" s="291">
        <f>'спец#кв-разноска  кас+факт'!BK48</f>
        <v>0</v>
      </c>
      <c r="BC77" s="291">
        <f>'спец#кв-разноска  кас+факт'!BL48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386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кас+факт'!BV48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кас+факт'!BW48</f>
        <v>0</v>
      </c>
      <c r="BV77" s="291">
        <f>'спец#кв-разноска  кас+факт'!BR48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386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кас+факт'!BY48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кас+факт'!BZ48</f>
        <v>0</v>
      </c>
      <c r="CO77" s="291">
        <f>'спец#кв-разноска  кас+факт'!CA48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кас+факт'!CF48</f>
        <v>0</v>
      </c>
      <c r="DD77" s="317">
        <f>'спец#кв-разноска  кас+факт'!CG48</f>
        <v>0</v>
      </c>
      <c r="DE77" s="318"/>
      <c r="DF77" s="319"/>
      <c r="DG77" s="181" t="s">
        <v>56</v>
      </c>
      <c r="DH77" s="180" t="s">
        <v>386</v>
      </c>
      <c r="DI77" s="180" t="s">
        <v>198</v>
      </c>
      <c r="DJ77" s="289">
        <v>0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кас+факт'!BM48</f>
        <v>0</v>
      </c>
      <c r="DR77" s="290">
        <v>0</v>
      </c>
      <c r="DS77" s="290">
        <v>0</v>
      </c>
      <c r="DT77" s="290">
        <v>0</v>
      </c>
      <c r="DU77" s="291">
        <f>'спец#кв-разноска  кас+факт'!BN48</f>
        <v>0</v>
      </c>
      <c r="DV77" s="291">
        <f>'спец#кв-разноска  кас+факт'!BO48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386</v>
      </c>
      <c r="EB77" s="180" t="s">
        <v>198</v>
      </c>
      <c r="EC77" s="289">
        <v>6212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кас+факт'!CB48</f>
        <v>6212</v>
      </c>
      <c r="EK77" s="290">
        <v>0</v>
      </c>
      <c r="EL77" s="392">
        <v>0</v>
      </c>
      <c r="EM77" s="392">
        <v>0</v>
      </c>
      <c r="EN77" s="291">
        <f>'спец#кв-разноска  кас+факт'!CC48</f>
        <v>0</v>
      </c>
      <c r="EO77" s="291">
        <f>'спец#кв-разноска  кас+факт'!CD48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386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кас+факт'!DC48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кас+факт'!DD48</f>
        <v>0</v>
      </c>
      <c r="FH77" s="291">
        <f>'спец#кв-разноска  кас+факт'!DQ48</f>
        <v>0</v>
      </c>
      <c r="FI77" s="292" t="s">
        <v>10</v>
      </c>
      <c r="FJ77" s="292" t="s">
        <v>10</v>
      </c>
      <c r="FK77" s="181" t="s">
        <v>56</v>
      </c>
      <c r="FL77" s="180" t="s">
        <v>386</v>
      </c>
      <c r="FM77" s="180" t="s">
        <v>198</v>
      </c>
      <c r="FN77" s="289">
        <v>147857.06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кас+факт'!CZ48</f>
        <v>147761.02000000002</v>
      </c>
      <c r="FV77" s="290">
        <v>0</v>
      </c>
      <c r="FW77" s="392">
        <v>0</v>
      </c>
      <c r="FX77" s="392">
        <v>0</v>
      </c>
      <c r="FY77" s="291">
        <f>'спец#кв-разноска  кас+факт'!DA48</f>
        <v>0</v>
      </c>
      <c r="FZ77" s="291">
        <f>'спец#кв-разноска  кас+факт'!EE48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387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кас+факт'!DF49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кас+факт'!DG49</f>
        <v>0</v>
      </c>
      <c r="P78" s="290">
        <f>'спец#кв-разноска  кас+факт'!DH49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387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387</v>
      </c>
      <c r="AP78" s="180" t="s">
        <v>205</v>
      </c>
      <c r="AQ78" s="289"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387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387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кас+факт'!CF49</f>
        <v>0</v>
      </c>
      <c r="DD78" s="317">
        <f>'спец#кв-разноска  кас+факт'!CG49</f>
        <v>0</v>
      </c>
      <c r="DE78" s="318"/>
      <c r="DF78" s="319"/>
      <c r="DG78" s="181" t="s">
        <v>209</v>
      </c>
      <c r="DH78" s="180" t="s">
        <v>387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387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387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387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388</v>
      </c>
      <c r="B79" s="178" t="s">
        <v>389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кас+факт'!DF50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кас+факт'!DG50</f>
        <v>0</v>
      </c>
      <c r="P79" s="294">
        <f>'спец#кв-разноска  кас+факт'!DH50</f>
        <v>0</v>
      </c>
      <c r="Q79" s="304" t="s">
        <v>10</v>
      </c>
      <c r="R79" s="304" t="s">
        <v>10</v>
      </c>
      <c r="S79" s="158">
        <v>0</v>
      </c>
      <c r="T79" s="177" t="s">
        <v>388</v>
      </c>
      <c r="U79" s="178" t="s">
        <v>389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388</v>
      </c>
      <c r="AO79" s="178" t="s">
        <v>389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кас+факт'!BJ50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кас+факт'!BK50</f>
        <v>0</v>
      </c>
      <c r="BC79" s="295">
        <f>'спец#кв-разноска  кас+факт'!BL50</f>
        <v>0</v>
      </c>
      <c r="BD79" s="296" t="s">
        <v>10</v>
      </c>
      <c r="BE79" s="296" t="s">
        <v>10</v>
      </c>
      <c r="BF79" s="158">
        <v>0</v>
      </c>
      <c r="BG79" s="177" t="s">
        <v>388</v>
      </c>
      <c r="BH79" s="178" t="s">
        <v>389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кас+факт'!BP50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кас+факт'!BQ50</f>
        <v>0</v>
      </c>
      <c r="BV79" s="295">
        <f>'спец#кв-разноска  кас+факт'!BR50</f>
        <v>0</v>
      </c>
      <c r="BW79" s="301" t="s">
        <v>10</v>
      </c>
      <c r="BX79" s="301" t="s">
        <v>10</v>
      </c>
      <c r="BY79" s="158">
        <v>0</v>
      </c>
      <c r="BZ79" s="177" t="s">
        <v>388</v>
      </c>
      <c r="CA79" s="178" t="s">
        <v>389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кас+факт'!BY50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кас+факт'!BZ50</f>
        <v>0</v>
      </c>
      <c r="CO79" s="295">
        <f>'спец#кв-разноска  кас+факт'!CA50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кас+факт'!CF50</f>
        <v>0</v>
      </c>
      <c r="DD79" s="89">
        <f>'спец#кв-разноска  кас+факт'!CG50</f>
        <v>0</v>
      </c>
      <c r="DE79" s="323"/>
      <c r="DF79" s="36"/>
      <c r="DG79" s="177" t="s">
        <v>388</v>
      </c>
      <c r="DH79" s="178" t="s">
        <v>389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кас+факт'!BM50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кас+факт'!BN50</f>
        <v>0</v>
      </c>
      <c r="DV79" s="295">
        <f>'спец#кв-разноска  кас+факт'!BO50</f>
        <v>0</v>
      </c>
      <c r="DW79" s="296" t="s">
        <v>10</v>
      </c>
      <c r="DX79" s="296" t="s">
        <v>10</v>
      </c>
      <c r="DY79" s="158">
        <v>0</v>
      </c>
      <c r="DZ79" s="177" t="s">
        <v>388</v>
      </c>
      <c r="EA79" s="178" t="s">
        <v>389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кас+факт'!CB50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кас+факт'!CC50</f>
        <v>0</v>
      </c>
      <c r="EO79" s="295">
        <f>'спец#кв-разноска  кас+факт'!CD50</f>
        <v>0</v>
      </c>
      <c r="EP79" s="296" t="s">
        <v>10</v>
      </c>
      <c r="EQ79" s="296" t="s">
        <v>10</v>
      </c>
      <c r="ER79" s="158">
        <v>0</v>
      </c>
      <c r="ES79" s="177" t="s">
        <v>388</v>
      </c>
      <c r="ET79" s="178" t="s">
        <v>389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кас+факт'!DO50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кас+факт'!DP50</f>
        <v>0</v>
      </c>
      <c r="FH79" s="295">
        <f>'спец#кв-разноска  кас+факт'!DQ50</f>
        <v>0</v>
      </c>
      <c r="FI79" s="296" t="s">
        <v>10</v>
      </c>
      <c r="FJ79" s="296" t="s">
        <v>10</v>
      </c>
      <c r="FK79" s="177" t="s">
        <v>388</v>
      </c>
      <c r="FL79" s="178" t="s">
        <v>389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кас+факт'!EC50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кас+факт'!ED50</f>
        <v>0</v>
      </c>
      <c r="FZ79" s="295">
        <f>'спец#кв-разноска  кас+факт'!EE50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285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кас+факт'!DF51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кас+факт'!DG51</f>
        <v>0</v>
      </c>
      <c r="P80" s="294">
        <f>'спец#кв-разноска  кас+факт'!DH51</f>
        <v>0</v>
      </c>
      <c r="Q80" s="304" t="s">
        <v>10</v>
      </c>
      <c r="R80" s="304" t="s">
        <v>10</v>
      </c>
      <c r="S80" s="158">
        <v>0</v>
      </c>
      <c r="T80" s="177" t="s">
        <v>285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285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кас+факт'!BJ51</f>
        <v>0</v>
      </c>
      <c r="AY80" s="294">
        <v>0</v>
      </c>
      <c r="AZ80" s="393"/>
      <c r="BA80" s="393"/>
      <c r="BB80" s="295">
        <f>'спец#кв-разноска  кас+факт'!BK51</f>
        <v>0</v>
      </c>
      <c r="BC80" s="295">
        <f>'спец#кв-разноска  кас+факт'!BL51</f>
        <v>0</v>
      </c>
      <c r="BD80" s="296" t="s">
        <v>10</v>
      </c>
      <c r="BE80" s="296" t="s">
        <v>10</v>
      </c>
      <c r="BF80" s="158">
        <v>0</v>
      </c>
      <c r="BG80" s="177" t="s">
        <v>285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кас+факт'!BP51</f>
        <v>0</v>
      </c>
      <c r="BR80" s="294"/>
      <c r="BS80" s="294"/>
      <c r="BT80" s="294">
        <v>0</v>
      </c>
      <c r="BU80" s="295">
        <f>'спец#кв-разноска  кас+факт'!BQ51</f>
        <v>0</v>
      </c>
      <c r="BV80" s="295">
        <f>'спец#кв-разноска  кас+факт'!BR51</f>
        <v>0</v>
      </c>
      <c r="BW80" s="301" t="s">
        <v>10</v>
      </c>
      <c r="BX80" s="301" t="s">
        <v>10</v>
      </c>
      <c r="BY80" s="158">
        <v>0</v>
      </c>
      <c r="BZ80" s="177" t="s">
        <v>285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кас+факт'!BY51</f>
        <v>0</v>
      </c>
      <c r="CK80" s="294">
        <v>0</v>
      </c>
      <c r="CL80" s="393"/>
      <c r="CM80" s="393"/>
      <c r="CN80" s="295">
        <f>'спец#кв-разноска  кас+факт'!BZ51</f>
        <v>0</v>
      </c>
      <c r="CO80" s="295">
        <f>'спец#кв-разноска  кас+факт'!CA51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кас+факт'!CF51</f>
        <v>0</v>
      </c>
      <c r="DD80" s="89">
        <f>'спец#кв-разноска  кас+факт'!CG51</f>
        <v>0</v>
      </c>
      <c r="DE80" s="323"/>
      <c r="DF80" s="36"/>
      <c r="DG80" s="177" t="s">
        <v>285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кас+факт'!BM51</f>
        <v>0</v>
      </c>
      <c r="DR80" s="294"/>
      <c r="DS80" s="294"/>
      <c r="DT80" s="294">
        <v>0</v>
      </c>
      <c r="DU80" s="295">
        <f>'спец#кв-разноска  кас+факт'!BN51</f>
        <v>0</v>
      </c>
      <c r="DV80" s="295">
        <f>'спец#кв-разноска  кас+факт'!BO51</f>
        <v>0</v>
      </c>
      <c r="DW80" s="296" t="s">
        <v>10</v>
      </c>
      <c r="DX80" s="296" t="s">
        <v>10</v>
      </c>
      <c r="DY80" s="158">
        <v>0</v>
      </c>
      <c r="DZ80" s="177" t="s">
        <v>285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кас+факт'!CB51</f>
        <v>0</v>
      </c>
      <c r="EK80" s="294">
        <v>0</v>
      </c>
      <c r="EL80" s="393"/>
      <c r="EM80" s="393"/>
      <c r="EN80" s="295">
        <f>'спец#кв-разноска  кас+факт'!CC51</f>
        <v>0</v>
      </c>
      <c r="EO80" s="295">
        <f>'спец#кв-разноска  кас+факт'!CD51</f>
        <v>0</v>
      </c>
      <c r="EP80" s="296" t="s">
        <v>10</v>
      </c>
      <c r="EQ80" s="296" t="s">
        <v>10</v>
      </c>
      <c r="ER80" s="158">
        <v>0</v>
      </c>
      <c r="ES80" s="177" t="s">
        <v>285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кас+факт'!DO51</f>
        <v>0</v>
      </c>
      <c r="FD80" s="294">
        <v>0</v>
      </c>
      <c r="FE80" s="393"/>
      <c r="FF80" s="393"/>
      <c r="FG80" s="295">
        <f>'спец#кв-разноска  кас+факт'!DP51</f>
        <v>0</v>
      </c>
      <c r="FH80" s="295">
        <f>'спец#кв-разноска  кас+факт'!DQ51</f>
        <v>0</v>
      </c>
      <c r="FI80" s="296" t="s">
        <v>10</v>
      </c>
      <c r="FJ80" s="296" t="s">
        <v>10</v>
      </c>
      <c r="FK80" s="177" t="s">
        <v>285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кас+факт'!EC51</f>
        <v>0</v>
      </c>
      <c r="FV80" s="294">
        <v>0</v>
      </c>
      <c r="FW80" s="393"/>
      <c r="FX80" s="393"/>
      <c r="FY80" s="295">
        <f>'спец#кв-разноска  кас+факт'!ED51</f>
        <v>0</v>
      </c>
      <c r="FZ80" s="295">
        <f>'спец#кв-разноска  кас+факт'!EE51</f>
        <v>0</v>
      </c>
      <c r="GA80" s="296" t="s">
        <v>10</v>
      </c>
      <c r="GB80" s="296" t="s">
        <v>10</v>
      </c>
    </row>
    <row r="81" spans="1:184" ht="15.75" customHeight="1">
      <c r="A81" s="177" t="s">
        <v>390</v>
      </c>
      <c r="B81" s="178" t="s">
        <v>391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кас+факт'!DF52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кас+факт'!DG52</f>
        <v>0</v>
      </c>
      <c r="P81" s="294">
        <f>'спец#кв-разноска  кас+факт'!DH52</f>
        <v>0</v>
      </c>
      <c r="Q81" s="304" t="s">
        <v>10</v>
      </c>
      <c r="R81" s="304" t="s">
        <v>10</v>
      </c>
      <c r="S81" s="158">
        <v>0</v>
      </c>
      <c r="T81" s="177" t="s">
        <v>390</v>
      </c>
      <c r="U81" s="178" t="s">
        <v>391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390</v>
      </c>
      <c r="AO81" s="178" t="s">
        <v>391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кас+факт'!BJ52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кас+факт'!BK52</f>
        <v>0</v>
      </c>
      <c r="BC81" s="295">
        <f>'спец#кв-разноска  кас+факт'!BL52</f>
        <v>0</v>
      </c>
      <c r="BD81" s="296" t="s">
        <v>10</v>
      </c>
      <c r="BE81" s="296" t="s">
        <v>10</v>
      </c>
      <c r="BF81" s="158">
        <v>0</v>
      </c>
      <c r="BG81" s="177" t="s">
        <v>390</v>
      </c>
      <c r="BH81" s="178" t="s">
        <v>391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кас+факт'!BP52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кас+факт'!BQ52</f>
        <v>0</v>
      </c>
      <c r="BV81" s="295">
        <f>'спец#кв-разноска  кас+факт'!BR52</f>
        <v>0</v>
      </c>
      <c r="BW81" s="301" t="s">
        <v>10</v>
      </c>
      <c r="BX81" s="301" t="s">
        <v>10</v>
      </c>
      <c r="BY81" s="158">
        <v>0</v>
      </c>
      <c r="BZ81" s="177" t="s">
        <v>390</v>
      </c>
      <c r="CA81" s="178" t="s">
        <v>391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кас+факт'!BY52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кас+факт'!BZ52</f>
        <v>0</v>
      </c>
      <c r="CO81" s="295">
        <f>'спец#кв-разноска  кас+факт'!CA52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кас+факт'!CF52</f>
        <v>0</v>
      </c>
      <c r="DD81" s="89">
        <f>'спец#кв-разноска  кас+факт'!CG52</f>
        <v>0</v>
      </c>
      <c r="DE81" s="323"/>
      <c r="DF81" s="36"/>
      <c r="DG81" s="177" t="s">
        <v>390</v>
      </c>
      <c r="DH81" s="178" t="s">
        <v>391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кас+факт'!BM52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кас+факт'!BN52</f>
        <v>0</v>
      </c>
      <c r="DV81" s="295">
        <f>'спец#кв-разноска  кас+факт'!BO52</f>
        <v>0</v>
      </c>
      <c r="DW81" s="296" t="s">
        <v>10</v>
      </c>
      <c r="DX81" s="296" t="s">
        <v>10</v>
      </c>
      <c r="DY81" s="158">
        <v>0</v>
      </c>
      <c r="DZ81" s="177" t="s">
        <v>390</v>
      </c>
      <c r="EA81" s="178" t="s">
        <v>391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кас+факт'!CB52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кас+факт'!CC52</f>
        <v>0</v>
      </c>
      <c r="EO81" s="295">
        <f>'спец#кв-разноска  кас+факт'!CD52</f>
        <v>0</v>
      </c>
      <c r="EP81" s="296" t="s">
        <v>10</v>
      </c>
      <c r="EQ81" s="296" t="s">
        <v>10</v>
      </c>
      <c r="ER81" s="158">
        <v>0</v>
      </c>
      <c r="ES81" s="177" t="s">
        <v>390</v>
      </c>
      <c r="ET81" s="178" t="s">
        <v>391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кас+факт'!DO52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кас+факт'!DP52</f>
        <v>0</v>
      </c>
      <c r="FH81" s="295">
        <f>'спец#кв-разноска  кас+факт'!DQ52</f>
        <v>0</v>
      </c>
      <c r="FI81" s="296" t="s">
        <v>10</v>
      </c>
      <c r="FJ81" s="296" t="s">
        <v>10</v>
      </c>
      <c r="FK81" s="177" t="s">
        <v>390</v>
      </c>
      <c r="FL81" s="178" t="s">
        <v>391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кас+факт'!EC52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кас+факт'!ED52</f>
        <v>0</v>
      </c>
      <c r="FZ81" s="295">
        <f>'спец#кв-разноска  кас+факт'!EE52</f>
        <v>0</v>
      </c>
      <c r="GA81" s="296" t="s">
        <v>10</v>
      </c>
      <c r="GB81" s="296" t="s">
        <v>10</v>
      </c>
    </row>
    <row r="82" spans="1:184" ht="18" customHeight="1">
      <c r="A82" s="181" t="s">
        <v>263</v>
      </c>
      <c r="B82" s="180" t="s">
        <v>392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кас+факт'!DH53</f>
        <v>0</v>
      </c>
      <c r="Q82" s="297" t="s">
        <v>10</v>
      </c>
      <c r="R82" s="297" t="s">
        <v>10</v>
      </c>
      <c r="S82" s="310">
        <v>0</v>
      </c>
      <c r="T82" s="181" t="s">
        <v>263</v>
      </c>
      <c r="U82" s="180" t="s">
        <v>392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263</v>
      </c>
      <c r="AO82" s="180" t="s">
        <v>392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263</v>
      </c>
      <c r="BH82" s="180" t="s">
        <v>392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263</v>
      </c>
      <c r="CA82" s="180" t="s">
        <v>392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кас+факт'!CF53</f>
        <v>0</v>
      </c>
      <c r="DD82" s="317">
        <f>'спец#кв-разноска  кас+факт'!CG53</f>
        <v>0</v>
      </c>
      <c r="DE82" s="318"/>
      <c r="DF82" s="319"/>
      <c r="DG82" s="181" t="s">
        <v>263</v>
      </c>
      <c r="DH82" s="180" t="s">
        <v>392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263</v>
      </c>
      <c r="EA82" s="180" t="s">
        <v>392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263</v>
      </c>
      <c r="ET82" s="180" t="s">
        <v>392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263</v>
      </c>
      <c r="FL82" s="180" t="s">
        <v>392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393</v>
      </c>
      <c r="B83" s="178" t="s">
        <v>394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кас+факт'!DF54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кас+факт'!DG54</f>
        <v>0</v>
      </c>
      <c r="P83" s="294">
        <f>'спец#кв-разноска  кас+факт'!DH54</f>
        <v>0</v>
      </c>
      <c r="Q83" s="304" t="s">
        <v>10</v>
      </c>
      <c r="R83" s="304" t="s">
        <v>10</v>
      </c>
      <c r="S83" s="158">
        <v>0</v>
      </c>
      <c r="T83" s="177" t="s">
        <v>393</v>
      </c>
      <c r="U83" s="178" t="s">
        <v>394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393</v>
      </c>
      <c r="AO83" s="178" t="s">
        <v>394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кас+факт'!BJ54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кас+факт'!BK54</f>
        <v>0</v>
      </c>
      <c r="BC83" s="295">
        <f>'спец#кв-разноска  кас+факт'!BL54</f>
        <v>0</v>
      </c>
      <c r="BD83" s="296" t="s">
        <v>10</v>
      </c>
      <c r="BE83" s="296" t="s">
        <v>10</v>
      </c>
      <c r="BF83" s="158">
        <v>0</v>
      </c>
      <c r="BG83" s="177" t="s">
        <v>393</v>
      </c>
      <c r="BH83" s="178" t="s">
        <v>394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кас+факт'!BP54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кас+факт'!BQ54</f>
        <v>0</v>
      </c>
      <c r="BV83" s="295">
        <f>'спец#кв-разноска  кас+факт'!BR54</f>
        <v>0</v>
      </c>
      <c r="BW83" s="301" t="s">
        <v>10</v>
      </c>
      <c r="BX83" s="301" t="s">
        <v>10</v>
      </c>
      <c r="BY83" s="158">
        <v>0</v>
      </c>
      <c r="BZ83" s="177" t="s">
        <v>393</v>
      </c>
      <c r="CA83" s="178" t="s">
        <v>394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кас+факт'!BY54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кас+факт'!BZ54</f>
        <v>0</v>
      </c>
      <c r="CO83" s="295">
        <f>'спец#кв-разноска  кас+факт'!CA54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кас+факт'!CF54</f>
        <v>0</v>
      </c>
      <c r="DD83" s="89">
        <f>'спец#кв-разноска  кас+факт'!CG54</f>
        <v>0</v>
      </c>
      <c r="DE83" s="323"/>
      <c r="DF83" s="335"/>
      <c r="DG83" s="177" t="s">
        <v>393</v>
      </c>
      <c r="DH83" s="178" t="s">
        <v>394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кас+факт'!BM54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кас+факт'!BN54</f>
        <v>0</v>
      </c>
      <c r="DV83" s="295">
        <f>'спец#кв-разноска  кас+факт'!BO54</f>
        <v>0</v>
      </c>
      <c r="DW83" s="296" t="s">
        <v>10</v>
      </c>
      <c r="DX83" s="296" t="s">
        <v>10</v>
      </c>
      <c r="DY83" s="158">
        <v>0</v>
      </c>
      <c r="DZ83" s="177" t="s">
        <v>393</v>
      </c>
      <c r="EA83" s="178" t="s">
        <v>394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кас+факт'!CB54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кас+факт'!CC54</f>
        <v>0</v>
      </c>
      <c r="EO83" s="295">
        <f>'спец#кв-разноска  кас+факт'!CD54</f>
        <v>0</v>
      </c>
      <c r="EP83" s="296" t="s">
        <v>10</v>
      </c>
      <c r="EQ83" s="296" t="s">
        <v>10</v>
      </c>
      <c r="ER83" s="158">
        <v>0</v>
      </c>
      <c r="ES83" s="177" t="s">
        <v>393</v>
      </c>
      <c r="ET83" s="178" t="s">
        <v>394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кас+факт'!DO54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кас+факт'!DP54</f>
        <v>0</v>
      </c>
      <c r="FH83" s="295">
        <f>'спец#кв-разноска  кас+факт'!DQ54</f>
        <v>0</v>
      </c>
      <c r="FI83" s="296" t="s">
        <v>10</v>
      </c>
      <c r="FJ83" s="296" t="s">
        <v>10</v>
      </c>
      <c r="FK83" s="177" t="s">
        <v>393</v>
      </c>
      <c r="FL83" s="178" t="s">
        <v>394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кас+факт'!EC54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кас+факт'!ED54</f>
        <v>0</v>
      </c>
      <c r="FZ83" s="295">
        <f>'спец#кв-разноска  кас+факт'!EE54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264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кас+факт'!DF55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кас+факт'!DG55</f>
        <v>0</v>
      </c>
      <c r="P84" s="294">
        <f>'спец#кв-разноска  кас+факт'!DH55</f>
        <v>0</v>
      </c>
      <c r="Q84" s="304" t="s">
        <v>10</v>
      </c>
      <c r="R84" s="304" t="s">
        <v>10</v>
      </c>
      <c r="S84" s="158">
        <v>0</v>
      </c>
      <c r="T84" s="177" t="s">
        <v>264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264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кас+факт'!BJ55</f>
        <v>0</v>
      </c>
      <c r="AY84" s="294">
        <v>0</v>
      </c>
      <c r="AZ84" s="393"/>
      <c r="BA84" s="393"/>
      <c r="BB84" s="295">
        <f>'спец#кв-разноска  кас+факт'!BK55</f>
        <v>0</v>
      </c>
      <c r="BC84" s="295">
        <f>'спец#кв-разноска  кас+факт'!BL55</f>
        <v>0</v>
      </c>
      <c r="BD84" s="296" t="s">
        <v>10</v>
      </c>
      <c r="BE84" s="296" t="s">
        <v>10</v>
      </c>
      <c r="BF84" s="158">
        <v>0</v>
      </c>
      <c r="BG84" s="177" t="s">
        <v>264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кас+факт'!BP55</f>
        <v>0</v>
      </c>
      <c r="BR84" s="294"/>
      <c r="BS84" s="294"/>
      <c r="BT84" s="294">
        <v>0</v>
      </c>
      <c r="BU84" s="295">
        <f>'спец#кв-разноска  кас+факт'!BQ55</f>
        <v>0</v>
      </c>
      <c r="BV84" s="295">
        <f>'спец#кв-разноска  кас+факт'!BR55</f>
        <v>0</v>
      </c>
      <c r="BW84" s="301" t="s">
        <v>10</v>
      </c>
      <c r="BX84" s="301" t="s">
        <v>10</v>
      </c>
      <c r="BY84" s="158">
        <v>0</v>
      </c>
      <c r="BZ84" s="177" t="s">
        <v>264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кас+факт'!BY55</f>
        <v>0</v>
      </c>
      <c r="CK84" s="294">
        <v>0</v>
      </c>
      <c r="CL84" s="393"/>
      <c r="CM84" s="393"/>
      <c r="CN84" s="295">
        <f>'спец#кв-разноска  кас+факт'!BZ55</f>
        <v>0</v>
      </c>
      <c r="CO84" s="295">
        <f>'спец#кв-разноска  кас+факт'!CA55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кас+факт'!CF55</f>
        <v>0</v>
      </c>
      <c r="DD84" s="89">
        <f>'спец#кв-разноска  кас+факт'!CG55</f>
        <v>0</v>
      </c>
      <c r="DE84" s="323"/>
      <c r="DF84" s="335"/>
      <c r="DG84" s="177" t="s">
        <v>264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кас+факт'!BM55</f>
        <v>0</v>
      </c>
      <c r="DR84" s="294"/>
      <c r="DS84" s="294"/>
      <c r="DT84" s="294">
        <v>0</v>
      </c>
      <c r="DU84" s="295">
        <f>'спец#кв-разноска  кас+факт'!BN55</f>
        <v>0</v>
      </c>
      <c r="DV84" s="295">
        <f>'спец#кв-разноска  кас+факт'!BO55</f>
        <v>0</v>
      </c>
      <c r="DW84" s="296" t="s">
        <v>10</v>
      </c>
      <c r="DX84" s="296" t="s">
        <v>10</v>
      </c>
      <c r="DY84" s="158">
        <v>0</v>
      </c>
      <c r="DZ84" s="177" t="s">
        <v>264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кас+факт'!CB55</f>
        <v>0</v>
      </c>
      <c r="EK84" s="294">
        <v>0</v>
      </c>
      <c r="EL84" s="393"/>
      <c r="EM84" s="393"/>
      <c r="EN84" s="295">
        <f>'спец#кв-разноска  кас+факт'!CC55</f>
        <v>0</v>
      </c>
      <c r="EO84" s="295">
        <f>'спец#кв-разноска  кас+факт'!CD55</f>
        <v>0</v>
      </c>
      <c r="EP84" s="296" t="s">
        <v>10</v>
      </c>
      <c r="EQ84" s="296" t="s">
        <v>10</v>
      </c>
      <c r="ER84" s="158">
        <v>0</v>
      </c>
      <c r="ES84" s="177" t="s">
        <v>264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кас+факт'!DO55</f>
        <v>0</v>
      </c>
      <c r="FD84" s="294">
        <v>0</v>
      </c>
      <c r="FE84" s="393"/>
      <c r="FF84" s="393"/>
      <c r="FG84" s="295">
        <f>'спец#кв-разноска  кас+факт'!DP55</f>
        <v>0</v>
      </c>
      <c r="FH84" s="295">
        <f>'спец#кв-разноска  кас+факт'!DQ55</f>
        <v>0</v>
      </c>
      <c r="FI84" s="296" t="s">
        <v>10</v>
      </c>
      <c r="FJ84" s="296" t="s">
        <v>10</v>
      </c>
      <c r="FK84" s="177" t="s">
        <v>264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кас+факт'!EC55</f>
        <v>0</v>
      </c>
      <c r="FV84" s="294">
        <v>0</v>
      </c>
      <c r="FW84" s="393"/>
      <c r="FX84" s="393"/>
      <c r="FY84" s="295">
        <f>'спец#кв-разноска  кас+факт'!ED55</f>
        <v>0</v>
      </c>
      <c r="FZ84" s="295">
        <f>'спец#кв-разноска  кас+факт'!EE55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265</v>
      </c>
      <c r="B85" s="178" t="s">
        <v>395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кас+факт'!DH56</f>
        <v>0</v>
      </c>
      <c r="Q85" s="304" t="s">
        <v>10</v>
      </c>
      <c r="R85" s="304" t="s">
        <v>10</v>
      </c>
      <c r="S85" s="158">
        <v>0</v>
      </c>
      <c r="T85" s="177" t="s">
        <v>265</v>
      </c>
      <c r="U85" s="178" t="s">
        <v>395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265</v>
      </c>
      <c r="AO85" s="178" t="s">
        <v>395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кас+факт'!BJ55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кас+факт'!BK55</f>
        <v>0</v>
      </c>
      <c r="BC85" s="295">
        <f>'спец#кв-разноска  кас+факт'!BL56</f>
        <v>0</v>
      </c>
      <c r="BD85" s="296" t="s">
        <v>10</v>
      </c>
      <c r="BE85" s="296" t="s">
        <v>10</v>
      </c>
      <c r="BF85" s="158">
        <v>0</v>
      </c>
      <c r="BG85" s="177" t="s">
        <v>265</v>
      </c>
      <c r="BH85" s="178" t="s">
        <v>395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кас+факт'!BV55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кас+факт'!BW55</f>
        <v>0</v>
      </c>
      <c r="BV85" s="295">
        <f>'спец#кв-разноска  кас+факт'!BR56</f>
        <v>0</v>
      </c>
      <c r="BW85" s="301" t="s">
        <v>10</v>
      </c>
      <c r="BX85" s="301" t="s">
        <v>10</v>
      </c>
      <c r="BY85" s="158">
        <v>0</v>
      </c>
      <c r="BZ85" s="177" t="s">
        <v>265</v>
      </c>
      <c r="CA85" s="178" t="s">
        <v>395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кас+факт'!BY55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кас+факт'!BZ55</f>
        <v>0</v>
      </c>
      <c r="CO85" s="295">
        <f>'спец#кв-разноска  кас+факт'!CA56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кас+факт'!CF56</f>
        <v>0</v>
      </c>
      <c r="DD85" s="89">
        <f>'спец#кв-разноска  кас+факт'!CG56</f>
        <v>0</v>
      </c>
      <c r="DE85" s="323"/>
      <c r="DF85" s="335"/>
      <c r="DG85" s="177" t="s">
        <v>265</v>
      </c>
      <c r="DH85" s="178" t="s">
        <v>395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кас+факт'!BM55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кас+факт'!BN55</f>
        <v>0</v>
      </c>
      <c r="DV85" s="295">
        <f>'спец#кв-разноска  кас+факт'!BO56</f>
        <v>0</v>
      </c>
      <c r="DW85" s="296" t="s">
        <v>10</v>
      </c>
      <c r="DX85" s="296" t="s">
        <v>10</v>
      </c>
      <c r="DY85" s="158">
        <v>0</v>
      </c>
      <c r="DZ85" s="177" t="s">
        <v>265</v>
      </c>
      <c r="EA85" s="178" t="s">
        <v>395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кас+факт'!CB55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кас+факт'!CC55</f>
        <v>0</v>
      </c>
      <c r="EO85" s="295">
        <f>'спец#кв-разноска  кас+факт'!CD56</f>
        <v>0</v>
      </c>
      <c r="EP85" s="296" t="s">
        <v>10</v>
      </c>
      <c r="EQ85" s="296" t="s">
        <v>10</v>
      </c>
      <c r="ER85" s="158">
        <v>0</v>
      </c>
      <c r="ES85" s="177" t="s">
        <v>265</v>
      </c>
      <c r="ET85" s="178" t="s">
        <v>395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кас+факт'!DC56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кас+факт'!DD56</f>
        <v>0</v>
      </c>
      <c r="FH85" s="295">
        <f>'спец#кв-разноска  кас+факт'!DQ56</f>
        <v>0</v>
      </c>
      <c r="FI85" s="296" t="s">
        <v>10</v>
      </c>
      <c r="FJ85" s="296" t="s">
        <v>10</v>
      </c>
      <c r="FK85" s="177" t="s">
        <v>265</v>
      </c>
      <c r="FL85" s="178" t="s">
        <v>395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кас+факт'!CZ55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кас+факт'!DA55</f>
        <v>0</v>
      </c>
      <c r="FZ85" s="295">
        <f>'спец#кв-разноска  кас+факт'!EE56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266</v>
      </c>
      <c r="B86" s="180" t="s">
        <v>396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кас+факт'!DF57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кас+факт'!DG57</f>
        <v>0</v>
      </c>
      <c r="P86" s="290">
        <f>'спец#кв-разноска  кас+факт'!DH57</f>
        <v>0</v>
      </c>
      <c r="Q86" s="297" t="s">
        <v>10</v>
      </c>
      <c r="R86" s="297" t="s">
        <v>10</v>
      </c>
      <c r="S86" s="310"/>
      <c r="T86" s="181" t="s">
        <v>266</v>
      </c>
      <c r="U86" s="180" t="s">
        <v>396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266</v>
      </c>
      <c r="AO86" s="180" t="s">
        <v>396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266</v>
      </c>
      <c r="BH86" s="180" t="s">
        <v>396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266</v>
      </c>
      <c r="CA86" s="180" t="s">
        <v>396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266</v>
      </c>
      <c r="DH86" s="180" t="s">
        <v>396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266</v>
      </c>
      <c r="EA86" s="180" t="s">
        <v>396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266</v>
      </c>
      <c r="ET86" s="180" t="s">
        <v>396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266</v>
      </c>
      <c r="FL86" s="180" t="s">
        <v>396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397</v>
      </c>
      <c r="B87" s="178" t="s">
        <v>398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кас+факт'!DF58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кас+факт'!DG58</f>
        <v>0</v>
      </c>
      <c r="P87" s="294">
        <f>'спец#кв-разноска  кас+факт'!DH58</f>
        <v>0</v>
      </c>
      <c r="Q87" s="304" t="s">
        <v>10</v>
      </c>
      <c r="R87" s="304" t="s">
        <v>10</v>
      </c>
      <c r="S87" s="158"/>
      <c r="T87" s="183" t="s">
        <v>397</v>
      </c>
      <c r="U87" s="178" t="s">
        <v>398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397</v>
      </c>
      <c r="AO87" s="178" t="s">
        <v>398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кас+факт'!BJ58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кас+факт'!BK58</f>
        <v>0</v>
      </c>
      <c r="BC87" s="295">
        <f>'спец#кв-разноска  кас+факт'!BL58</f>
        <v>0</v>
      </c>
      <c r="BD87" s="296" t="s">
        <v>10</v>
      </c>
      <c r="BE87" s="296" t="s">
        <v>10</v>
      </c>
      <c r="BF87" s="158"/>
      <c r="BG87" s="183" t="s">
        <v>397</v>
      </c>
      <c r="BH87" s="178" t="s">
        <v>398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кас+факт'!BP58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кас+факт'!BQ58</f>
        <v>0</v>
      </c>
      <c r="BV87" s="295">
        <f>'спец#кв-разноска  кас+факт'!BR58</f>
        <v>0</v>
      </c>
      <c r="BW87" s="301" t="s">
        <v>10</v>
      </c>
      <c r="BX87" s="301" t="s">
        <v>10</v>
      </c>
      <c r="BY87" s="158"/>
      <c r="BZ87" s="183" t="s">
        <v>397</v>
      </c>
      <c r="CA87" s="178" t="s">
        <v>398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кас+факт'!BY58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кас+факт'!BZ58</f>
        <v>0</v>
      </c>
      <c r="CO87" s="295">
        <f>'спец#кв-разноска  кас+факт'!CA58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397</v>
      </c>
      <c r="DH87" s="178" t="s">
        <v>398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кас+факт'!BM58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кас+факт'!BN58</f>
        <v>0</v>
      </c>
      <c r="DV87" s="295">
        <f>'спец#кв-разноска  кас+факт'!BO58</f>
        <v>0</v>
      </c>
      <c r="DW87" s="296" t="s">
        <v>10</v>
      </c>
      <c r="DX87" s="296" t="s">
        <v>10</v>
      </c>
      <c r="DY87" s="158"/>
      <c r="DZ87" s="183" t="s">
        <v>397</v>
      </c>
      <c r="EA87" s="178" t="s">
        <v>398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кас+факт'!CB58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кас+факт'!CC58</f>
        <v>0</v>
      </c>
      <c r="EO87" s="295">
        <f>'спец#кв-разноска  кас+факт'!CD58</f>
        <v>0</v>
      </c>
      <c r="EP87" s="296" t="s">
        <v>10</v>
      </c>
      <c r="EQ87" s="296" t="s">
        <v>10</v>
      </c>
      <c r="ER87" s="158"/>
      <c r="ES87" s="183" t="s">
        <v>397</v>
      </c>
      <c r="ET87" s="178" t="s">
        <v>398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кас+факт'!DO58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кас+факт'!DP58</f>
        <v>0</v>
      </c>
      <c r="FH87" s="295">
        <f>'спец#кв-разноска  кас+факт'!DQ58</f>
        <v>0</v>
      </c>
      <c r="FI87" s="296" t="s">
        <v>10</v>
      </c>
      <c r="FJ87" s="296" t="s">
        <v>10</v>
      </c>
      <c r="FK87" s="183" t="s">
        <v>397</v>
      </c>
      <c r="FL87" s="178" t="s">
        <v>398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кас+факт'!EC58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кас+факт'!ED58</f>
        <v>0</v>
      </c>
      <c r="FZ87" s="295">
        <f>'спец#кв-разноска  кас+факт'!EE58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268</v>
      </c>
      <c r="B88" s="178" t="s">
        <v>267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кас+факт'!DF59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кас+факт'!DG59</f>
        <v>0</v>
      </c>
      <c r="P88" s="294">
        <f>'спец#кв-разноска  кас+факт'!DH59</f>
        <v>0</v>
      </c>
      <c r="Q88" s="304" t="s">
        <v>10</v>
      </c>
      <c r="R88" s="304" t="s">
        <v>10</v>
      </c>
      <c r="S88" s="158"/>
      <c r="T88" s="183" t="s">
        <v>268</v>
      </c>
      <c r="U88" s="178" t="s">
        <v>267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268</v>
      </c>
      <c r="AO88" s="178" t="s">
        <v>267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кас+факт'!BJ59</f>
        <v>0</v>
      </c>
      <c r="AY88" s="294">
        <v>0</v>
      </c>
      <c r="AZ88" s="393"/>
      <c r="BA88" s="393"/>
      <c r="BB88" s="295">
        <f>'спец#кв-разноска  кас+факт'!BK59</f>
        <v>0</v>
      </c>
      <c r="BC88" s="295">
        <f>'спец#кв-разноска  кас+факт'!BL59</f>
        <v>0</v>
      </c>
      <c r="BD88" s="296" t="s">
        <v>10</v>
      </c>
      <c r="BE88" s="296" t="s">
        <v>10</v>
      </c>
      <c r="BF88" s="158"/>
      <c r="BG88" s="183" t="s">
        <v>268</v>
      </c>
      <c r="BH88" s="178" t="s">
        <v>267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кас+факт'!BP59</f>
        <v>0</v>
      </c>
      <c r="BR88" s="294"/>
      <c r="BS88" s="294"/>
      <c r="BT88" s="294">
        <v>0</v>
      </c>
      <c r="BU88" s="295">
        <f>'спец#кв-разноска  кас+факт'!BQ59</f>
        <v>0</v>
      </c>
      <c r="BV88" s="295">
        <f>'спец#кв-разноска  кас+факт'!BR59</f>
        <v>0</v>
      </c>
      <c r="BW88" s="301" t="s">
        <v>10</v>
      </c>
      <c r="BX88" s="301" t="s">
        <v>10</v>
      </c>
      <c r="BY88" s="158"/>
      <c r="BZ88" s="183" t="s">
        <v>268</v>
      </c>
      <c r="CA88" s="178" t="s">
        <v>267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кас+факт'!BY59</f>
        <v>0</v>
      </c>
      <c r="CK88" s="294">
        <v>0</v>
      </c>
      <c r="CL88" s="393"/>
      <c r="CM88" s="393"/>
      <c r="CN88" s="295">
        <f>'спец#кв-разноска  кас+факт'!BZ59</f>
        <v>0</v>
      </c>
      <c r="CO88" s="295">
        <f>'спец#кв-разноска  кас+факт'!CA59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268</v>
      </c>
      <c r="DH88" s="178" t="s">
        <v>267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кас+факт'!BM59</f>
        <v>0</v>
      </c>
      <c r="DR88" s="294"/>
      <c r="DS88" s="294"/>
      <c r="DT88" s="294">
        <v>0</v>
      </c>
      <c r="DU88" s="295">
        <f>'спец#кв-разноска  кас+факт'!BN59</f>
        <v>0</v>
      </c>
      <c r="DV88" s="295">
        <f>'спец#кв-разноска  кас+факт'!BO59</f>
        <v>0</v>
      </c>
      <c r="DW88" s="296" t="s">
        <v>10</v>
      </c>
      <c r="DX88" s="296" t="s">
        <v>10</v>
      </c>
      <c r="DY88" s="158"/>
      <c r="DZ88" s="183" t="s">
        <v>268</v>
      </c>
      <c r="EA88" s="178" t="s">
        <v>267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кас+факт'!CB59</f>
        <v>0</v>
      </c>
      <c r="EK88" s="294">
        <v>0</v>
      </c>
      <c r="EL88" s="393"/>
      <c r="EM88" s="393"/>
      <c r="EN88" s="295">
        <f>'спец#кв-разноска  кас+факт'!CC59</f>
        <v>0</v>
      </c>
      <c r="EO88" s="295">
        <f>'спец#кв-разноска  кас+факт'!CD59</f>
        <v>0</v>
      </c>
      <c r="EP88" s="296" t="s">
        <v>10</v>
      </c>
      <c r="EQ88" s="296" t="s">
        <v>10</v>
      </c>
      <c r="ER88" s="158"/>
      <c r="ES88" s="183" t="s">
        <v>268</v>
      </c>
      <c r="ET88" s="178" t="s">
        <v>267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кас+факт'!DO59</f>
        <v>0</v>
      </c>
      <c r="FD88" s="294">
        <v>0</v>
      </c>
      <c r="FE88" s="393"/>
      <c r="FF88" s="393"/>
      <c r="FG88" s="295">
        <f>'спец#кв-разноска  кас+факт'!DP59</f>
        <v>0</v>
      </c>
      <c r="FH88" s="295">
        <f>'спец#кв-разноска  кас+факт'!DQ59</f>
        <v>0</v>
      </c>
      <c r="FI88" s="296" t="s">
        <v>10</v>
      </c>
      <c r="FJ88" s="296" t="s">
        <v>10</v>
      </c>
      <c r="FK88" s="183" t="s">
        <v>268</v>
      </c>
      <c r="FL88" s="178" t="s">
        <v>267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кас+факт'!EC59</f>
        <v>0</v>
      </c>
      <c r="FV88" s="294">
        <v>0</v>
      </c>
      <c r="FW88" s="393"/>
      <c r="FX88" s="393"/>
      <c r="FY88" s="295">
        <f>'спец#кв-разноска  кас+факт'!ED59</f>
        <v>0</v>
      </c>
      <c r="FZ88" s="295">
        <f>'спец#кв-разноска  кас+факт'!EE59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399</v>
      </c>
      <c r="B89" s="178" t="s">
        <v>400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кас+факт'!DF60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кас+факт'!DG60</f>
        <v>0</v>
      </c>
      <c r="P89" s="294">
        <f>'спец#кв-разноска  кас+факт'!DH60</f>
        <v>0</v>
      </c>
      <c r="Q89" s="304" t="s">
        <v>10</v>
      </c>
      <c r="R89" s="304" t="s">
        <v>10</v>
      </c>
      <c r="S89" s="158"/>
      <c r="T89" s="183" t="s">
        <v>399</v>
      </c>
      <c r="U89" s="178" t="s">
        <v>400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399</v>
      </c>
      <c r="AO89" s="178" t="s">
        <v>400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кас+факт'!BJ60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кас+факт'!BK60</f>
        <v>0</v>
      </c>
      <c r="BC89" s="295">
        <f>'спец#кв-разноска  кас+факт'!BL60</f>
        <v>0</v>
      </c>
      <c r="BD89" s="296" t="s">
        <v>10</v>
      </c>
      <c r="BE89" s="296" t="s">
        <v>10</v>
      </c>
      <c r="BF89" s="158"/>
      <c r="BG89" s="183" t="s">
        <v>399</v>
      </c>
      <c r="BH89" s="178" t="s">
        <v>400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кас+факт'!BQ60</f>
        <v>0</v>
      </c>
      <c r="BV89" s="295">
        <f>'спец#кв-разноска  кас+факт'!BR60</f>
        <v>0</v>
      </c>
      <c r="BW89" s="301" t="s">
        <v>10</v>
      </c>
      <c r="BX89" s="301" t="s">
        <v>10</v>
      </c>
      <c r="BY89" s="158"/>
      <c r="BZ89" s="183" t="s">
        <v>399</v>
      </c>
      <c r="CA89" s="178" t="s">
        <v>400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кас+факт'!BY60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кас+факт'!BZ60</f>
        <v>0</v>
      </c>
      <c r="CO89" s="295">
        <f>'спец#кв-разноска  кас+факт'!CA60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399</v>
      </c>
      <c r="DH89" s="178" t="s">
        <v>400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кас+факт'!BM60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кас+факт'!BN60</f>
        <v>0</v>
      </c>
      <c r="DV89" s="295">
        <f>'спец#кв-разноска  кас+факт'!BO60</f>
        <v>0</v>
      </c>
      <c r="DW89" s="296" t="s">
        <v>10</v>
      </c>
      <c r="DX89" s="296" t="s">
        <v>10</v>
      </c>
      <c r="DY89" s="158"/>
      <c r="DZ89" s="183" t="s">
        <v>399</v>
      </c>
      <c r="EA89" s="178" t="s">
        <v>400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кас+факт'!CB60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кас+факт'!CC60</f>
        <v>0</v>
      </c>
      <c r="EO89" s="295">
        <f>'спец#кв-разноска  кас+факт'!CD60</f>
        <v>0</v>
      </c>
      <c r="EP89" s="296" t="s">
        <v>10</v>
      </c>
      <c r="EQ89" s="296" t="s">
        <v>10</v>
      </c>
      <c r="ER89" s="158"/>
      <c r="ES89" s="183" t="s">
        <v>399</v>
      </c>
      <c r="ET89" s="178" t="s">
        <v>400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кас+факт'!DQ60</f>
        <v>0</v>
      </c>
      <c r="FI89" s="296" t="s">
        <v>10</v>
      </c>
      <c r="FJ89" s="296" t="s">
        <v>10</v>
      </c>
      <c r="FK89" s="183" t="s">
        <v>399</v>
      </c>
      <c r="FL89" s="178" t="s">
        <v>400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кас+факт'!EE60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401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кас+факт'!DF57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кас+факт'!DG57</f>
        <v>0</v>
      </c>
      <c r="P90" s="294">
        <f>'спец#кв-разноска  кас+факт'!DH57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401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401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кас+факт'!BK57</f>
        <v>0</v>
      </c>
      <c r="BC90" s="295">
        <f>'спец#кв-разноска  кас+факт'!BL57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401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кас+факт'!BQ57</f>
        <v>0</v>
      </c>
      <c r="BV90" s="295">
        <f>'спец#кв-разноска  кас+факт'!BR57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401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кас+факт'!BZ57</f>
        <v>0</v>
      </c>
      <c r="CO90" s="295">
        <f>'спец#кв-разноска  кас+факт'!CA57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кас+факт'!CF57</f>
        <v>0</v>
      </c>
      <c r="DD90" s="89">
        <f>'спец#кв-разноска  кас+факт'!CG57</f>
        <v>0</v>
      </c>
      <c r="DE90" s="323"/>
      <c r="DF90" s="36"/>
      <c r="DG90" s="177" t="s">
        <v>235</v>
      </c>
      <c r="DH90" s="178" t="s">
        <v>401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кас+факт'!BN57</f>
        <v>0</v>
      </c>
      <c r="DV90" s="295">
        <f>'спец#кв-разноска  кас+факт'!BO57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401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кас+факт'!CC57</f>
        <v>0</v>
      </c>
      <c r="EO90" s="295">
        <f>'спец#кв-разноска  кас+факт'!CD57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401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кас+факт'!DP57</f>
        <v>0</v>
      </c>
      <c r="FH90" s="295">
        <f>'спец#кв-разноска  кас+факт'!DQ57</f>
        <v>0</v>
      </c>
      <c r="FI90" s="296" t="s">
        <v>10</v>
      </c>
      <c r="FJ90" s="296" t="s">
        <v>10</v>
      </c>
      <c r="FK90" s="177" t="s">
        <v>235</v>
      </c>
      <c r="FL90" s="178" t="s">
        <v>401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кас+факт'!ED57</f>
        <v>0</v>
      </c>
      <c r="FZ90" s="295">
        <f>'спец#кв-разноска  кас+факт'!EE57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402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кас+факт'!DF58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кас+факт'!DG58</f>
        <v>0</v>
      </c>
      <c r="P91" s="290">
        <f>'спец#кв-разноска  кас+факт'!DH58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402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402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кас+факт'!BK58</f>
        <v>0</v>
      </c>
      <c r="BC91" s="321">
        <f>'спец#кв-разноска  кас+факт'!BL58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402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кас+факт'!BQ58</f>
        <v>0</v>
      </c>
      <c r="BV91" s="291">
        <f>'спец#кв-разноска  кас+факт'!BR58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402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кас+факт'!BZ58</f>
        <v>0</v>
      </c>
      <c r="CO91" s="321">
        <f>'спец#кв-разноска  кас+факт'!CA58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кас+факт'!CF58</f>
        <v>0</v>
      </c>
      <c r="DD91" s="317">
        <f>'спец#кв-разноска  кас+факт'!CG58</f>
        <v>0</v>
      </c>
      <c r="DE91" s="318"/>
      <c r="DF91" s="319"/>
      <c r="DG91" s="181" t="s">
        <v>60</v>
      </c>
      <c r="DH91" s="180" t="s">
        <v>402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кас+факт'!BN58</f>
        <v>0</v>
      </c>
      <c r="DV91" s="321">
        <f>'спец#кв-разноска  кас+факт'!BO58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402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кас+факт'!CC58</f>
        <v>0</v>
      </c>
      <c r="EO91" s="321">
        <f>'спец#кв-разноска  кас+факт'!CD58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402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кас+факт'!DP58</f>
        <v>0</v>
      </c>
      <c r="FH91" s="321">
        <f>'спец#кв-разноска  кас+факт'!DQ58</f>
        <v>0</v>
      </c>
      <c r="FI91" s="322" t="s">
        <v>10</v>
      </c>
      <c r="FJ91" s="322" t="s">
        <v>10</v>
      </c>
      <c r="FK91" s="181" t="s">
        <v>60</v>
      </c>
      <c r="FL91" s="180" t="s">
        <v>402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кас+факт'!ED58</f>
        <v>0</v>
      </c>
      <c r="FZ91" s="321">
        <f>'спец#кв-разноска  кас+факт'!EE58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403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кас+факт'!DF59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кас+факт'!DG59</f>
        <v>0</v>
      </c>
      <c r="P92" s="290">
        <f>'спец#кв-разноска  кас+факт'!DH59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403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403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кас+факт'!BK59</f>
        <v>0</v>
      </c>
      <c r="BC92" s="321">
        <f>'спец#кв-разноска  кас+факт'!BL59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403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кас+факт'!BQ59</f>
        <v>0</v>
      </c>
      <c r="BV92" s="291">
        <f>'спец#кв-разноска  кас+факт'!BR59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403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кас+факт'!BZ59</f>
        <v>0</v>
      </c>
      <c r="CO92" s="321">
        <f>'спец#кв-разноска  кас+факт'!CA59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кас+факт'!CF59</f>
        <v>0</v>
      </c>
      <c r="DD92" s="317">
        <f>'спец#кв-разноска  кас+факт'!CG59</f>
        <v>0</v>
      </c>
      <c r="DE92" s="318"/>
      <c r="DF92" s="319"/>
      <c r="DG92" s="181" t="s">
        <v>61</v>
      </c>
      <c r="DH92" s="180" t="s">
        <v>403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кас+факт'!BN59</f>
        <v>0</v>
      </c>
      <c r="DV92" s="321">
        <f>'спец#кв-разноска  кас+факт'!BO59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403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кас+факт'!CC59</f>
        <v>0</v>
      </c>
      <c r="EO92" s="321">
        <f>'спец#кв-разноска  кас+факт'!CD59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403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кас+факт'!DP59</f>
        <v>0</v>
      </c>
      <c r="FH92" s="321">
        <f>'спец#кв-разноска  кас+факт'!DQ59</f>
        <v>0</v>
      </c>
      <c r="FI92" s="322" t="s">
        <v>10</v>
      </c>
      <c r="FJ92" s="322" t="s">
        <v>10</v>
      </c>
      <c r="FK92" s="181" t="s">
        <v>61</v>
      </c>
      <c r="FL92" s="180" t="s">
        <v>403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кас+факт'!ED59</f>
        <v>0</v>
      </c>
      <c r="FZ92" s="321">
        <f>'спец#кв-разноска  кас+факт'!EE59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404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кас+факт'!DF60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кас+факт'!DG60</f>
        <v>0</v>
      </c>
      <c r="P93" s="286">
        <f>'спец#кв-разноска  кас+факт'!DH60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404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404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404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404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кас+факт'!CF60</f>
        <v>0</v>
      </c>
      <c r="DD93" s="330">
        <f>'спец#кв-разноска  кас+факт'!CG60</f>
        <v>0</v>
      </c>
      <c r="DE93" s="331"/>
      <c r="DF93" s="332"/>
      <c r="DG93" s="188" t="s">
        <v>62</v>
      </c>
      <c r="DH93" s="179" t="s">
        <v>404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404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404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404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286</v>
      </c>
      <c r="B94" s="180" t="s">
        <v>405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кас+факт'!DF61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кас+факт'!DG61</f>
        <v>0</v>
      </c>
      <c r="P94" s="290">
        <f>'спец#кв-разноска  кас+факт'!DH61</f>
        <v>0</v>
      </c>
      <c r="Q94" s="297" t="s">
        <v>10</v>
      </c>
      <c r="R94" s="297" t="s">
        <v>10</v>
      </c>
      <c r="S94" s="310">
        <v>0</v>
      </c>
      <c r="T94" s="181" t="s">
        <v>286</v>
      </c>
      <c r="U94" s="180" t="s">
        <v>405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286</v>
      </c>
      <c r="AO94" s="180" t="s">
        <v>405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кас+факт'!BK61</f>
        <v>0</v>
      </c>
      <c r="BC94" s="291">
        <f>'спец#кв-разноска  кас+факт'!BL61</f>
        <v>0</v>
      </c>
      <c r="BD94" s="292" t="s">
        <v>10</v>
      </c>
      <c r="BE94" s="292" t="s">
        <v>10</v>
      </c>
      <c r="BF94" s="310">
        <v>0</v>
      </c>
      <c r="BG94" s="181" t="s">
        <v>286</v>
      </c>
      <c r="BH94" s="180" t="s">
        <v>405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кас+факт'!BQ61</f>
        <v>0</v>
      </c>
      <c r="BV94" s="291">
        <f>'спец#кв-разноска  кас+факт'!BR61</f>
        <v>0</v>
      </c>
      <c r="BW94" s="300" t="s">
        <v>10</v>
      </c>
      <c r="BX94" s="300" t="s">
        <v>10</v>
      </c>
      <c r="BY94" s="310">
        <v>0</v>
      </c>
      <c r="BZ94" s="181" t="s">
        <v>286</v>
      </c>
      <c r="CA94" s="180" t="s">
        <v>405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кас+факт'!BZ61</f>
        <v>0</v>
      </c>
      <c r="CO94" s="291">
        <f>'спец#кв-разноска  кас+факт'!CA61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кас+факт'!CF61</f>
        <v>0</v>
      </c>
      <c r="DD94" s="317">
        <f>'спец#кв-разноска  кас+факт'!CG61</f>
        <v>0</v>
      </c>
      <c r="DE94" s="318"/>
      <c r="DF94" s="319"/>
      <c r="DG94" s="181" t="s">
        <v>286</v>
      </c>
      <c r="DH94" s="180" t="s">
        <v>405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кас+факт'!BN61</f>
        <v>0</v>
      </c>
      <c r="DV94" s="291">
        <f>'спец#кв-разноска  кас+факт'!BO61</f>
        <v>0</v>
      </c>
      <c r="DW94" s="292" t="s">
        <v>10</v>
      </c>
      <c r="DX94" s="292" t="s">
        <v>10</v>
      </c>
      <c r="DY94" s="310">
        <v>0</v>
      </c>
      <c r="DZ94" s="181" t="s">
        <v>286</v>
      </c>
      <c r="EA94" s="180" t="s">
        <v>405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кас+факт'!CC61</f>
        <v>0</v>
      </c>
      <c r="EO94" s="291">
        <f>'спец#кв-разноска  кас+факт'!CD61</f>
        <v>0</v>
      </c>
      <c r="EP94" s="292" t="s">
        <v>10</v>
      </c>
      <c r="EQ94" s="292" t="s">
        <v>10</v>
      </c>
      <c r="ER94" s="310">
        <v>0</v>
      </c>
      <c r="ES94" s="181" t="s">
        <v>286</v>
      </c>
      <c r="ET94" s="180" t="s">
        <v>405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кас+факт'!DP61</f>
        <v>0</v>
      </c>
      <c r="FH94" s="291">
        <f>'спец#кв-разноска  кас+факт'!DQ61</f>
        <v>0</v>
      </c>
      <c r="FI94" s="292" t="s">
        <v>10</v>
      </c>
      <c r="FJ94" s="292" t="s">
        <v>10</v>
      </c>
      <c r="FK94" s="181" t="s">
        <v>286</v>
      </c>
      <c r="FL94" s="180" t="s">
        <v>405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кас+факт'!ED61</f>
        <v>0</v>
      </c>
      <c r="FZ94" s="291">
        <f>'спец#кв-разноска  кас+факт'!EE61</f>
        <v>0</v>
      </c>
      <c r="GA94" s="292" t="s">
        <v>10</v>
      </c>
      <c r="GB94" s="292" t="s">
        <v>10</v>
      </c>
    </row>
    <row r="95" spans="1:184" ht="26.25" customHeight="1">
      <c r="A95" s="181" t="s">
        <v>287</v>
      </c>
      <c r="B95" s="180" t="s">
        <v>406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кас+факт'!DF62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кас+факт'!DG62</f>
        <v>0</v>
      </c>
      <c r="P95" s="290">
        <f>'спец#кв-разноска  кас+факт'!DH62</f>
        <v>0</v>
      </c>
      <c r="Q95" s="297" t="s">
        <v>10</v>
      </c>
      <c r="R95" s="297" t="s">
        <v>10</v>
      </c>
      <c r="S95" s="310">
        <v>0</v>
      </c>
      <c r="T95" s="181" t="s">
        <v>287</v>
      </c>
      <c r="U95" s="180" t="s">
        <v>406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287</v>
      </c>
      <c r="AO95" s="180" t="s">
        <v>406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кас+факт'!BK62</f>
        <v>0</v>
      </c>
      <c r="BC95" s="291">
        <f>'спец#кв-разноска  кас+факт'!BL62</f>
        <v>0</v>
      </c>
      <c r="BD95" s="292" t="s">
        <v>10</v>
      </c>
      <c r="BE95" s="292" t="s">
        <v>10</v>
      </c>
      <c r="BF95" s="310">
        <v>0</v>
      </c>
      <c r="BG95" s="181" t="s">
        <v>287</v>
      </c>
      <c r="BH95" s="180" t="s">
        <v>406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кас+факт'!BQ62</f>
        <v>0</v>
      </c>
      <c r="BV95" s="291">
        <f>'спец#кв-разноска  кас+факт'!BR62</f>
        <v>0</v>
      </c>
      <c r="BW95" s="300" t="s">
        <v>10</v>
      </c>
      <c r="BX95" s="300" t="s">
        <v>10</v>
      </c>
      <c r="BY95" s="310">
        <v>0</v>
      </c>
      <c r="BZ95" s="181" t="s">
        <v>287</v>
      </c>
      <c r="CA95" s="180" t="s">
        <v>406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кас+факт'!BZ62</f>
        <v>0</v>
      </c>
      <c r="CO95" s="291">
        <f>'спец#кв-разноска  кас+факт'!CA62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кас+факт'!CF62</f>
        <v>0</v>
      </c>
      <c r="DD95" s="317">
        <f>'спец#кв-разноска  кас+факт'!CG62</f>
        <v>0</v>
      </c>
      <c r="DE95" s="318"/>
      <c r="DF95" s="319"/>
      <c r="DG95" s="181" t="s">
        <v>287</v>
      </c>
      <c r="DH95" s="180" t="s">
        <v>406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кас+факт'!BN62</f>
        <v>0</v>
      </c>
      <c r="DV95" s="291">
        <f>'спец#кв-разноска  кас+факт'!BO62</f>
        <v>0</v>
      </c>
      <c r="DW95" s="292" t="s">
        <v>10</v>
      </c>
      <c r="DX95" s="292" t="s">
        <v>10</v>
      </c>
      <c r="DY95" s="310">
        <v>0</v>
      </c>
      <c r="DZ95" s="181" t="s">
        <v>287</v>
      </c>
      <c r="EA95" s="180" t="s">
        <v>406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кас+факт'!CC62</f>
        <v>0</v>
      </c>
      <c r="EO95" s="291">
        <f>'спец#кв-разноска  кас+факт'!CD62</f>
        <v>0</v>
      </c>
      <c r="EP95" s="292" t="s">
        <v>10</v>
      </c>
      <c r="EQ95" s="292" t="s">
        <v>10</v>
      </c>
      <c r="ER95" s="310">
        <v>0</v>
      </c>
      <c r="ES95" s="181" t="s">
        <v>287</v>
      </c>
      <c r="ET95" s="180" t="s">
        <v>406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кас+факт'!DP62</f>
        <v>0</v>
      </c>
      <c r="FH95" s="291">
        <f>'спец#кв-разноска  кас+факт'!DQ62</f>
        <v>0</v>
      </c>
      <c r="FI95" s="292" t="s">
        <v>10</v>
      </c>
      <c r="FJ95" s="292" t="s">
        <v>10</v>
      </c>
      <c r="FK95" s="181" t="s">
        <v>287</v>
      </c>
      <c r="FL95" s="180" t="s">
        <v>406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кас+факт'!ED62</f>
        <v>0</v>
      </c>
      <c r="FZ95" s="291">
        <f>'спец#кв-разноска  кас+факт'!EE62</f>
        <v>0</v>
      </c>
      <c r="GA95" s="292" t="s">
        <v>10</v>
      </c>
      <c r="GB95" s="292" t="s">
        <v>10</v>
      </c>
    </row>
    <row r="96" spans="1:184" ht="25.5" customHeight="1">
      <c r="A96" s="181" t="s">
        <v>407</v>
      </c>
      <c r="B96" s="180" t="s">
        <v>408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кас+факт'!DF63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кас+факт'!DG63</f>
        <v>0</v>
      </c>
      <c r="P96" s="290">
        <f>'спец#кв-разноска  кас+факт'!DH63</f>
        <v>0</v>
      </c>
      <c r="Q96" s="297" t="s">
        <v>10</v>
      </c>
      <c r="R96" s="297" t="s">
        <v>10</v>
      </c>
      <c r="S96" s="310">
        <v>0</v>
      </c>
      <c r="T96" s="181" t="s">
        <v>407</v>
      </c>
      <c r="U96" s="180" t="s">
        <v>408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407</v>
      </c>
      <c r="AO96" s="180" t="s">
        <v>408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кас+факт'!BK63</f>
        <v>0</v>
      </c>
      <c r="BC96" s="291">
        <f>'спец#кв-разноска  кас+факт'!BL63</f>
        <v>0</v>
      </c>
      <c r="BD96" s="292" t="s">
        <v>10</v>
      </c>
      <c r="BE96" s="292" t="s">
        <v>10</v>
      </c>
      <c r="BF96" s="310">
        <v>0</v>
      </c>
      <c r="BG96" s="181" t="s">
        <v>407</v>
      </c>
      <c r="BH96" s="180" t="s">
        <v>408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кас+факт'!BQ63</f>
        <v>0</v>
      </c>
      <c r="BV96" s="291">
        <f>'спец#кв-разноска  кас+факт'!BR63</f>
        <v>0</v>
      </c>
      <c r="BW96" s="300" t="s">
        <v>10</v>
      </c>
      <c r="BX96" s="300" t="s">
        <v>10</v>
      </c>
      <c r="BY96" s="310">
        <v>0</v>
      </c>
      <c r="BZ96" s="181" t="s">
        <v>407</v>
      </c>
      <c r="CA96" s="180" t="s">
        <v>408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кас+факт'!BZ63</f>
        <v>0</v>
      </c>
      <c r="CO96" s="291">
        <f>'спец#кв-разноска  кас+факт'!CA63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кас+факт'!CF63</f>
        <v>0</v>
      </c>
      <c r="DD96" s="317">
        <f>'спец#кв-разноска  кас+факт'!CG63</f>
        <v>0</v>
      </c>
      <c r="DE96" s="318"/>
      <c r="DF96" s="319"/>
      <c r="DG96" s="181" t="s">
        <v>407</v>
      </c>
      <c r="DH96" s="180" t="s">
        <v>408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кас+факт'!BN63</f>
        <v>0</v>
      </c>
      <c r="DV96" s="291">
        <f>'спец#кв-разноска  кас+факт'!BO63</f>
        <v>0</v>
      </c>
      <c r="DW96" s="292" t="s">
        <v>10</v>
      </c>
      <c r="DX96" s="292" t="s">
        <v>10</v>
      </c>
      <c r="DY96" s="310">
        <v>0</v>
      </c>
      <c r="DZ96" s="181" t="s">
        <v>407</v>
      </c>
      <c r="EA96" s="180" t="s">
        <v>408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кас+факт'!CC63</f>
        <v>0</v>
      </c>
      <c r="EO96" s="291">
        <f>'спец#кв-разноска  кас+факт'!CD63</f>
        <v>0</v>
      </c>
      <c r="EP96" s="292" t="s">
        <v>10</v>
      </c>
      <c r="EQ96" s="292" t="s">
        <v>10</v>
      </c>
      <c r="ER96" s="310">
        <v>0</v>
      </c>
      <c r="ES96" s="181" t="s">
        <v>407</v>
      </c>
      <c r="ET96" s="180" t="s">
        <v>408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кас+факт'!DP63</f>
        <v>0</v>
      </c>
      <c r="FH96" s="291">
        <f>'спец#кв-разноска  кас+факт'!DQ63</f>
        <v>0</v>
      </c>
      <c r="FI96" s="292" t="s">
        <v>10</v>
      </c>
      <c r="FJ96" s="292" t="s">
        <v>10</v>
      </c>
      <c r="FK96" s="181" t="s">
        <v>407</v>
      </c>
      <c r="FL96" s="180" t="s">
        <v>408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кас+факт'!ED63</f>
        <v>0</v>
      </c>
      <c r="FZ96" s="291">
        <f>'спец#кв-разноска  кас+факт'!EE63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409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кас+факт'!DF64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кас+факт'!DG64</f>
        <v>0</v>
      </c>
      <c r="P97" s="290">
        <f>'спец#кв-разноска  кас+факт'!DH64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409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409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кас+факт'!BK64</f>
        <v>0</v>
      </c>
      <c r="BC97" s="291">
        <f>'спец#кв-разноска  кас+факт'!BL64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409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кас+факт'!BQ64</f>
        <v>0</v>
      </c>
      <c r="BV97" s="291">
        <f>'спец#кв-разноска  кас+факт'!BR64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409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кас+факт'!BZ64</f>
        <v>0</v>
      </c>
      <c r="CO97" s="291">
        <f>'спец#кв-разноска  кас+факт'!CA64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кас+факт'!CF64</f>
        <v>0</v>
      </c>
      <c r="DD97" s="317">
        <f>'спец#кв-разноска  кас+факт'!CG64</f>
        <v>0</v>
      </c>
      <c r="DE97" s="318"/>
      <c r="DF97" s="319"/>
      <c r="DG97" s="181" t="s">
        <v>219</v>
      </c>
      <c r="DH97" s="180" t="s">
        <v>409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кас+факт'!BN64</f>
        <v>0</v>
      </c>
      <c r="DV97" s="291">
        <f>'спец#кв-разноска  кас+факт'!BO64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409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кас+факт'!CC64</f>
        <v>0</v>
      </c>
      <c r="EO97" s="291">
        <f>'спец#кв-разноска  кас+факт'!CD64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409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кас+факт'!DP64</f>
        <v>0</v>
      </c>
      <c r="FH97" s="291">
        <f>'спец#кв-разноска  кас+факт'!DQ64</f>
        <v>0</v>
      </c>
      <c r="FI97" s="292" t="s">
        <v>10</v>
      </c>
      <c r="FJ97" s="292" t="s">
        <v>10</v>
      </c>
      <c r="FK97" s="181" t="s">
        <v>219</v>
      </c>
      <c r="FL97" s="180" t="s">
        <v>409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кас+факт'!ED64</f>
        <v>0</v>
      </c>
      <c r="FZ97" s="291">
        <f>'спец#кв-разноска  кас+факт'!EE64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297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кас+факт'!DF65</f>
        <v>0</v>
      </c>
      <c r="L98" s="290">
        <f>'спец#кв-разноска  кас+факт'!DG65</f>
        <v>0</v>
      </c>
      <c r="M98" s="290"/>
      <c r="N98" s="290"/>
      <c r="O98" s="290">
        <f>'спец#кв-разноска  кас+факт'!DH65</f>
        <v>0</v>
      </c>
      <c r="P98" s="290">
        <f>'спец#кв-разноска  кас+факт'!DI65</f>
        <v>0</v>
      </c>
      <c r="Q98" s="386"/>
      <c r="R98" s="297" t="s">
        <v>10</v>
      </c>
      <c r="S98" s="158"/>
      <c r="T98" s="181" t="s">
        <v>297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кас+факт'!DU65</f>
        <v>0</v>
      </c>
      <c r="AE98" s="290">
        <v>0</v>
      </c>
      <c r="AF98" s="290"/>
      <c r="AG98" s="290">
        <f>'спец#кв-разноска  кас+факт'!DV65</f>
        <v>0</v>
      </c>
      <c r="AH98" s="290">
        <f>'спец#кв-разноска  кас+факт'!DW65</f>
        <v>0</v>
      </c>
      <c r="AI98" s="290">
        <f>'спец#кв-разноска  кас+факт'!DX65</f>
        <v>0</v>
      </c>
      <c r="AJ98" s="386"/>
      <c r="AK98" s="297" t="s">
        <v>10</v>
      </c>
      <c r="AL98" s="158"/>
      <c r="AM98" s="382"/>
      <c r="AN98" s="181" t="s">
        <v>297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кас+факт'!EJ65</f>
        <v>0</v>
      </c>
      <c r="AY98" s="290">
        <f>'спец#кв-разноска  кас+факт'!EK65</f>
        <v>0</v>
      </c>
      <c r="AZ98" s="290"/>
      <c r="BA98" s="290"/>
      <c r="BB98" s="290">
        <f>'спец#кв-разноска  кас+факт'!EL65</f>
        <v>0</v>
      </c>
      <c r="BC98" s="290">
        <f>'спец#кв-разноска  кас+факт'!EM65</f>
        <v>0</v>
      </c>
      <c r="BD98" s="386"/>
      <c r="BE98" s="297" t="s">
        <v>10</v>
      </c>
      <c r="BF98" s="158"/>
      <c r="BG98" s="181" t="s">
        <v>297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кас+факт'!EY65</f>
        <v>0</v>
      </c>
      <c r="BR98" s="290"/>
      <c r="BS98" s="290"/>
      <c r="BT98" s="290">
        <f>'спец#кв-разноска  кас+факт'!EZ65</f>
        <v>0</v>
      </c>
      <c r="BU98" s="290">
        <f>'спец#кв-разноска  кас+факт'!FA65</f>
        <v>0</v>
      </c>
      <c r="BV98" s="290">
        <f>'спец#кв-разноска  кас+факт'!FB65</f>
        <v>0</v>
      </c>
      <c r="BW98" s="386"/>
      <c r="BX98" s="297" t="s">
        <v>10</v>
      </c>
      <c r="BY98" s="158"/>
      <c r="BZ98" s="181" t="s">
        <v>297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кас+факт'!FN65</f>
        <v>0</v>
      </c>
      <c r="CK98" s="290">
        <f>'спец#кв-разноска  кас+факт'!FO65</f>
        <v>0</v>
      </c>
      <c r="CL98" s="290"/>
      <c r="CM98" s="290"/>
      <c r="CN98" s="290">
        <f>'спец#кв-разноска  кас+факт'!FP65</f>
        <v>0</v>
      </c>
      <c r="CO98" s="290">
        <f>'спец#кв-разноска  кас+факт'!FQ65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297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кас+факт'!GQ65</f>
        <v>0</v>
      </c>
      <c r="DR98" s="290"/>
      <c r="DS98" s="290"/>
      <c r="DT98" s="290">
        <f>'спец#кв-разноска  кас+факт'!GR65</f>
        <v>0</v>
      </c>
      <c r="DU98" s="290">
        <f>'спец#кв-разноска  кас+факт'!GS65</f>
        <v>0</v>
      </c>
      <c r="DV98" s="290">
        <f>'спец#кв-разноска  кас+факт'!GT65</f>
        <v>0</v>
      </c>
      <c r="DW98" s="386"/>
      <c r="DX98" s="297" t="s">
        <v>10</v>
      </c>
      <c r="DY98" s="158"/>
      <c r="DZ98" s="181" t="s">
        <v>297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кас+факт'!HF65</f>
        <v>0</v>
      </c>
      <c r="EK98" s="290">
        <f>'спец#кв-разноска  кас+факт'!HG65</f>
        <v>0</v>
      </c>
      <c r="EL98" s="290"/>
      <c r="EM98" s="290"/>
      <c r="EN98" s="290">
        <f>'спец#кв-разноска  кас+факт'!HH65</f>
        <v>0</v>
      </c>
      <c r="EO98" s="290">
        <f>'спец#кв-разноска  кас+факт'!HI65</f>
        <v>0</v>
      </c>
      <c r="EP98" s="386"/>
      <c r="EQ98" s="297" t="s">
        <v>10</v>
      </c>
      <c r="ER98" s="158"/>
      <c r="ES98" s="181" t="s">
        <v>297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кас+факт'!HU65</f>
        <v>0</v>
      </c>
      <c r="FD98" s="290">
        <f>'спец#кв-разноска  кас+факт'!HV65</f>
        <v>0</v>
      </c>
      <c r="FE98" s="290"/>
      <c r="FF98" s="290"/>
      <c r="FG98" s="290">
        <f>'спец#кв-разноска  кас+факт'!HW65</f>
        <v>0</v>
      </c>
      <c r="FH98" s="290">
        <f>'спец#кв-разноска  кас+факт'!HX65</f>
        <v>0</v>
      </c>
      <c r="FI98" s="386"/>
      <c r="FJ98" s="297" t="s">
        <v>10</v>
      </c>
      <c r="FK98" s="181" t="s">
        <v>297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кас+факт'!II65</f>
        <v>0</v>
      </c>
      <c r="FV98" s="290">
        <f>'спец#кв-разноска  кас+факт'!IJ65</f>
        <v>0</v>
      </c>
      <c r="FW98" s="290"/>
      <c r="FX98" s="290"/>
      <c r="FY98" s="290">
        <f>'спец#кв-разноска  кас+факт'!IK65</f>
        <v>0</v>
      </c>
      <c r="FZ98" s="290">
        <f>'спец#кв-разноска  кас+факт'!IL65</f>
        <v>0</v>
      </c>
      <c r="GA98" s="386"/>
      <c r="GB98" s="297" t="s">
        <v>10</v>
      </c>
    </row>
    <row r="99" spans="1:184" ht="24" customHeight="1" hidden="1">
      <c r="A99" s="189" t="s">
        <v>298</v>
      </c>
      <c r="B99" s="179" t="s">
        <v>299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297</v>
      </c>
      <c r="U99" s="179" t="s">
        <v>299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298</v>
      </c>
      <c r="AO99" s="179" t="s">
        <v>299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298</v>
      </c>
      <c r="BH99" s="179" t="s">
        <v>299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298</v>
      </c>
      <c r="CA99" s="179" t="s">
        <v>299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298</v>
      </c>
      <c r="DH99" s="179" t="s">
        <v>299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298</v>
      </c>
      <c r="EA99" s="179" t="s">
        <v>299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298</v>
      </c>
      <c r="ET99" s="179" t="s">
        <v>299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298</v>
      </c>
      <c r="FL99" s="179" t="s">
        <v>299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273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273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273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273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273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кас+факт'!CF65</f>
        <v>0</v>
      </c>
      <c r="DD100" s="89">
        <f>'спец#кв-разноска  кас+факт'!CG65</f>
        <v>0</v>
      </c>
      <c r="DE100" s="70"/>
      <c r="DG100" s="185" t="s">
        <v>273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273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273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273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274</v>
      </c>
      <c r="B101" s="184">
        <v>4111</v>
      </c>
      <c r="C101" s="178" t="s">
        <v>269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274</v>
      </c>
      <c r="U101" s="184">
        <v>4111</v>
      </c>
      <c r="V101" s="178" t="s">
        <v>269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274</v>
      </c>
      <c r="AO101" s="184">
        <v>4111</v>
      </c>
      <c r="AP101" s="178" t="s">
        <v>269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274</v>
      </c>
      <c r="BH101" s="184">
        <v>4111</v>
      </c>
      <c r="BI101" s="178" t="s">
        <v>269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274</v>
      </c>
      <c r="CA101" s="184">
        <v>4111</v>
      </c>
      <c r="CB101" s="178" t="s">
        <v>269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кас+факт'!CF66</f>
        <v>0</v>
      </c>
      <c r="DD101" s="89">
        <f>'спец#кв-разноска  кас+факт'!CG66</f>
        <v>0</v>
      </c>
      <c r="DE101" s="70"/>
      <c r="DG101" s="183" t="s">
        <v>274</v>
      </c>
      <c r="DH101" s="184">
        <v>4111</v>
      </c>
      <c r="DI101" s="178" t="s">
        <v>269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274</v>
      </c>
      <c r="EA101" s="184">
        <v>4111</v>
      </c>
      <c r="EB101" s="178" t="s">
        <v>269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274</v>
      </c>
      <c r="ET101" s="184">
        <v>4111</v>
      </c>
      <c r="EU101" s="178" t="s">
        <v>269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274</v>
      </c>
      <c r="FL101" s="184">
        <v>4111</v>
      </c>
      <c r="FM101" s="178" t="s">
        <v>269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275</v>
      </c>
      <c r="B102" s="184">
        <v>4112</v>
      </c>
      <c r="C102" s="242" t="s">
        <v>270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275</v>
      </c>
      <c r="U102" s="184">
        <v>4112</v>
      </c>
      <c r="V102" s="242" t="s">
        <v>270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275</v>
      </c>
      <c r="AO102" s="184">
        <v>4112</v>
      </c>
      <c r="AP102" s="242" t="s">
        <v>270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275</v>
      </c>
      <c r="BH102" s="184">
        <v>4112</v>
      </c>
      <c r="BI102" s="242" t="s">
        <v>270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275</v>
      </c>
      <c r="CA102" s="184">
        <v>4112</v>
      </c>
      <c r="CB102" s="242" t="s">
        <v>270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275</v>
      </c>
      <c r="DH102" s="184">
        <v>4112</v>
      </c>
      <c r="DI102" s="242" t="s">
        <v>270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275</v>
      </c>
      <c r="EA102" s="184">
        <v>4112</v>
      </c>
      <c r="EB102" s="242" t="s">
        <v>270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275</v>
      </c>
      <c r="ET102" s="184">
        <v>4112</v>
      </c>
      <c r="EU102" s="242" t="s">
        <v>270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275</v>
      </c>
      <c r="FL102" s="184">
        <v>4112</v>
      </c>
      <c r="FM102" s="242" t="s">
        <v>270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276</v>
      </c>
      <c r="B103" s="184">
        <v>4113</v>
      </c>
      <c r="C103" s="242" t="s">
        <v>271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276</v>
      </c>
      <c r="U103" s="184">
        <v>4113</v>
      </c>
      <c r="V103" s="242" t="s">
        <v>271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276</v>
      </c>
      <c r="AO103" s="184">
        <v>4113</v>
      </c>
      <c r="AP103" s="242" t="s">
        <v>271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276</v>
      </c>
      <c r="BH103" s="184">
        <v>4113</v>
      </c>
      <c r="BI103" s="242" t="s">
        <v>271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276</v>
      </c>
      <c r="CA103" s="184">
        <v>4113</v>
      </c>
      <c r="CB103" s="242" t="s">
        <v>271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276</v>
      </c>
      <c r="DH103" s="184">
        <v>4113</v>
      </c>
      <c r="DI103" s="242" t="s">
        <v>271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276</v>
      </c>
      <c r="EA103" s="184">
        <v>4113</v>
      </c>
      <c r="EB103" s="242" t="s">
        <v>271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276</v>
      </c>
      <c r="ET103" s="184">
        <v>4113</v>
      </c>
      <c r="EU103" s="242" t="s">
        <v>271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276</v>
      </c>
      <c r="FL103" s="184">
        <v>4113</v>
      </c>
      <c r="FM103" s="242" t="s">
        <v>271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301</v>
      </c>
      <c r="B104" s="271">
        <v>4120</v>
      </c>
      <c r="C104" s="272" t="s">
        <v>272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301</v>
      </c>
      <c r="U104" s="271">
        <v>4120</v>
      </c>
      <c r="V104" s="272" t="s">
        <v>272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301</v>
      </c>
      <c r="AO104" s="271">
        <v>4120</v>
      </c>
      <c r="AP104" s="272" t="s">
        <v>272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301</v>
      </c>
      <c r="BH104" s="271">
        <v>4120</v>
      </c>
      <c r="BI104" s="272" t="s">
        <v>272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301</v>
      </c>
      <c r="CA104" s="271">
        <v>4120</v>
      </c>
      <c r="CB104" s="272" t="s">
        <v>272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301</v>
      </c>
      <c r="DH104" s="271">
        <v>4120</v>
      </c>
      <c r="DI104" s="272" t="s">
        <v>272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301</v>
      </c>
      <c r="EA104" s="271">
        <v>4120</v>
      </c>
      <c r="EB104" s="272" t="s">
        <v>272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301</v>
      </c>
      <c r="ET104" s="271">
        <v>4120</v>
      </c>
      <c r="EU104" s="272" t="s">
        <v>272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301</v>
      </c>
      <c r="FL104" s="271">
        <v>4120</v>
      </c>
      <c r="FM104" s="272" t="s">
        <v>272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302</v>
      </c>
      <c r="B105" s="270">
        <v>4121</v>
      </c>
      <c r="C105" s="242" t="s">
        <v>278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302</v>
      </c>
      <c r="U105" s="270">
        <v>4121</v>
      </c>
      <c r="V105" s="242" t="s">
        <v>278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302</v>
      </c>
      <c r="AO105" s="270">
        <v>4121</v>
      </c>
      <c r="AP105" s="242" t="s">
        <v>278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302</v>
      </c>
      <c r="BH105" s="270">
        <v>4121</v>
      </c>
      <c r="BI105" s="242" t="s">
        <v>278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302</v>
      </c>
      <c r="CA105" s="270">
        <v>4121</v>
      </c>
      <c r="CB105" s="242" t="s">
        <v>278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302</v>
      </c>
      <c r="DH105" s="270">
        <v>4121</v>
      </c>
      <c r="DI105" s="242" t="s">
        <v>278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302</v>
      </c>
      <c r="EA105" s="270">
        <v>4121</v>
      </c>
      <c r="EB105" s="242" t="s">
        <v>278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302</v>
      </c>
      <c r="ET105" s="270">
        <v>4121</v>
      </c>
      <c r="EU105" s="242" t="s">
        <v>278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302</v>
      </c>
      <c r="FL105" s="270">
        <v>4121</v>
      </c>
      <c r="FM105" s="242" t="s">
        <v>278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303</v>
      </c>
      <c r="B106" s="270">
        <v>4122</v>
      </c>
      <c r="C106" s="242" t="s">
        <v>279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303</v>
      </c>
      <c r="U106" s="270">
        <v>4122</v>
      </c>
      <c r="V106" s="242" t="s">
        <v>279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303</v>
      </c>
      <c r="AO106" s="270">
        <v>4122</v>
      </c>
      <c r="AP106" s="242" t="s">
        <v>279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303</v>
      </c>
      <c r="BH106" s="270">
        <v>4122</v>
      </c>
      <c r="BI106" s="242" t="s">
        <v>279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303</v>
      </c>
      <c r="CA106" s="270">
        <v>4122</v>
      </c>
      <c r="CB106" s="242" t="s">
        <v>279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303</v>
      </c>
      <c r="DH106" s="270">
        <v>4122</v>
      </c>
      <c r="DI106" s="242" t="s">
        <v>279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303</v>
      </c>
      <c r="EA106" s="270">
        <v>4122</v>
      </c>
      <c r="EB106" s="242" t="s">
        <v>279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303</v>
      </c>
      <c r="ET106" s="270">
        <v>4122</v>
      </c>
      <c r="EU106" s="242" t="s">
        <v>279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303</v>
      </c>
      <c r="FL106" s="270">
        <v>4122</v>
      </c>
      <c r="FM106" s="242" t="s">
        <v>279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304</v>
      </c>
      <c r="B107" s="270">
        <v>4123</v>
      </c>
      <c r="C107" s="242" t="s">
        <v>280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304</v>
      </c>
      <c r="U107" s="270">
        <v>4123</v>
      </c>
      <c r="V107" s="242" t="s">
        <v>280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304</v>
      </c>
      <c r="AO107" s="270">
        <v>4123</v>
      </c>
      <c r="AP107" s="242" t="s">
        <v>280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304</v>
      </c>
      <c r="BH107" s="270">
        <v>4123</v>
      </c>
      <c r="BI107" s="242" t="s">
        <v>280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304</v>
      </c>
      <c r="CA107" s="270">
        <v>4123</v>
      </c>
      <c r="CB107" s="242" t="s">
        <v>280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304</v>
      </c>
      <c r="DH107" s="270">
        <v>4123</v>
      </c>
      <c r="DI107" s="242" t="s">
        <v>280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304</v>
      </c>
      <c r="EA107" s="270">
        <v>4123</v>
      </c>
      <c r="EB107" s="242" t="s">
        <v>280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304</v>
      </c>
      <c r="ET107" s="270">
        <v>4123</v>
      </c>
      <c r="EU107" s="242" t="s">
        <v>280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304</v>
      </c>
      <c r="FL107" s="270">
        <v>4123</v>
      </c>
      <c r="FM107" s="242" t="s">
        <v>280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300</v>
      </c>
      <c r="B108" s="273">
        <v>4200</v>
      </c>
      <c r="C108" s="274" t="s">
        <v>281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300</v>
      </c>
      <c r="U108" s="273">
        <v>4200</v>
      </c>
      <c r="V108" s="274" t="s">
        <v>281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300</v>
      </c>
      <c r="AO108" s="273">
        <v>4200</v>
      </c>
      <c r="AP108" s="274" t="s">
        <v>281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300</v>
      </c>
      <c r="BH108" s="273">
        <v>4200</v>
      </c>
      <c r="BI108" s="274" t="s">
        <v>281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300</v>
      </c>
      <c r="CA108" s="273">
        <v>4200</v>
      </c>
      <c r="CB108" s="274" t="s">
        <v>281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300</v>
      </c>
      <c r="DH108" s="273">
        <v>4200</v>
      </c>
      <c r="DI108" s="274" t="s">
        <v>281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300</v>
      </c>
      <c r="EA108" s="273">
        <v>4200</v>
      </c>
      <c r="EB108" s="274" t="s">
        <v>281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300</v>
      </c>
      <c r="ET108" s="273">
        <v>4200</v>
      </c>
      <c r="EU108" s="274" t="s">
        <v>281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300</v>
      </c>
      <c r="FL108" s="273">
        <v>4200</v>
      </c>
      <c r="FM108" s="274" t="s">
        <v>281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277</v>
      </c>
      <c r="B109" s="271">
        <v>4210</v>
      </c>
      <c r="C109" s="272" t="s">
        <v>282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277</v>
      </c>
      <c r="U109" s="271">
        <v>4210</v>
      </c>
      <c r="V109" s="272" t="s">
        <v>282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277</v>
      </c>
      <c r="AO109" s="271">
        <v>4210</v>
      </c>
      <c r="AP109" s="272" t="s">
        <v>282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277</v>
      </c>
      <c r="BH109" s="271">
        <v>4210</v>
      </c>
      <c r="BI109" s="272" t="s">
        <v>282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277</v>
      </c>
      <c r="CA109" s="271">
        <v>4210</v>
      </c>
      <c r="CB109" s="272" t="s">
        <v>282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277</v>
      </c>
      <c r="DH109" s="271">
        <v>4210</v>
      </c>
      <c r="DI109" s="272" t="s">
        <v>282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277</v>
      </c>
      <c r="EA109" s="271">
        <v>4210</v>
      </c>
      <c r="EB109" s="272" t="s">
        <v>282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277</v>
      </c>
      <c r="ET109" s="271">
        <v>4210</v>
      </c>
      <c r="EU109" s="272" t="s">
        <v>282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277</v>
      </c>
      <c r="FL109" s="271">
        <v>4210</v>
      </c>
      <c r="FM109" s="272" t="s">
        <v>282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305</v>
      </c>
      <c r="B110" s="186">
        <v>4220</v>
      </c>
      <c r="C110" s="180" t="s">
        <v>306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305</v>
      </c>
      <c r="U110" s="186">
        <v>4220</v>
      </c>
      <c r="V110" s="180" t="s">
        <v>306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305</v>
      </c>
      <c r="AO110" s="186">
        <v>4220</v>
      </c>
      <c r="AP110" s="180" t="s">
        <v>306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305</v>
      </c>
      <c r="BH110" s="186">
        <v>4220</v>
      </c>
      <c r="BI110" s="180" t="s">
        <v>306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305</v>
      </c>
      <c r="CA110" s="186">
        <v>4220</v>
      </c>
      <c r="CB110" s="180" t="s">
        <v>306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305</v>
      </c>
      <c r="DH110" s="186">
        <v>4220</v>
      </c>
      <c r="DI110" s="180" t="s">
        <v>306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305</v>
      </c>
      <c r="EA110" s="186">
        <v>4220</v>
      </c>
      <c r="EB110" s="180" t="s">
        <v>306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305</v>
      </c>
      <c r="ET110" s="186">
        <v>4220</v>
      </c>
      <c r="EU110" s="180" t="s">
        <v>306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305</v>
      </c>
      <c r="FL110" s="186">
        <v>4220</v>
      </c>
      <c r="FM110" s="180" t="s">
        <v>306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339</v>
      </c>
      <c r="B113" s="163"/>
      <c r="C113" s="163"/>
      <c r="D113" s="164"/>
      <c r="E113" s="164"/>
      <c r="F113" s="164"/>
      <c r="G113" s="164"/>
      <c r="H113" s="538" t="s">
        <v>151</v>
      </c>
      <c r="I113" s="538"/>
      <c r="J113" s="538"/>
      <c r="K113" s="165"/>
      <c r="L113" s="165"/>
      <c r="M113" s="165"/>
      <c r="N113" s="165"/>
      <c r="T113" s="162" t="s">
        <v>339</v>
      </c>
      <c r="U113" s="163"/>
      <c r="V113" s="163"/>
      <c r="W113" s="164"/>
      <c r="X113" s="164"/>
      <c r="Y113" s="164"/>
      <c r="Z113" s="164"/>
      <c r="AA113" s="538" t="s">
        <v>151</v>
      </c>
      <c r="AB113" s="538"/>
      <c r="AC113" s="538"/>
      <c r="AD113" s="165"/>
      <c r="AE113" s="165"/>
      <c r="AF113" s="165"/>
      <c r="AG113" s="165"/>
      <c r="AN113" s="162" t="s">
        <v>339</v>
      </c>
      <c r="AO113" s="163"/>
      <c r="AP113" s="163"/>
      <c r="AQ113" s="164"/>
      <c r="AR113" s="164"/>
      <c r="AS113" s="164"/>
      <c r="AT113" s="164"/>
      <c r="AU113" s="538" t="s">
        <v>151</v>
      </c>
      <c r="AV113" s="538"/>
      <c r="AW113" s="538"/>
      <c r="AX113" s="165"/>
      <c r="AY113" s="165"/>
      <c r="AZ113" s="165"/>
      <c r="BA113" s="165"/>
      <c r="BG113" s="162" t="s">
        <v>339</v>
      </c>
      <c r="BH113" s="163"/>
      <c r="BI113" s="163"/>
      <c r="BJ113" s="164"/>
      <c r="BK113" s="164"/>
      <c r="BL113" s="164"/>
      <c r="BM113" s="164"/>
      <c r="BN113" s="538" t="s">
        <v>151</v>
      </c>
      <c r="BO113" s="538"/>
      <c r="BP113" s="538"/>
      <c r="BQ113" s="165"/>
      <c r="BR113" s="165"/>
      <c r="BS113" s="165"/>
      <c r="BT113" s="165"/>
      <c r="BZ113" s="162" t="s">
        <v>339</v>
      </c>
      <c r="CA113" s="163"/>
      <c r="CB113" s="163"/>
      <c r="CC113" s="164"/>
      <c r="CD113" s="164"/>
      <c r="CE113" s="164"/>
      <c r="CF113" s="164"/>
      <c r="CG113" s="538" t="s">
        <v>151</v>
      </c>
      <c r="CH113" s="538"/>
      <c r="CI113" s="538"/>
      <c r="CJ113" s="165"/>
      <c r="CK113" s="165"/>
      <c r="CL113" s="165"/>
      <c r="CM113" s="165"/>
      <c r="CS113" s="1"/>
      <c r="CT113" s="2"/>
      <c r="CU113" s="2"/>
      <c r="DG113" s="162" t="s">
        <v>339</v>
      </c>
      <c r="DH113" s="163"/>
      <c r="DI113" s="163"/>
      <c r="DJ113" s="164"/>
      <c r="DK113" s="164"/>
      <c r="DL113" s="164"/>
      <c r="DM113" s="164"/>
      <c r="DN113" s="538" t="s">
        <v>151</v>
      </c>
      <c r="DO113" s="538"/>
      <c r="DP113" s="538"/>
      <c r="DQ113" s="165"/>
      <c r="DR113" s="165"/>
      <c r="DS113" s="165"/>
      <c r="DT113" s="165"/>
      <c r="DZ113" s="162" t="s">
        <v>339</v>
      </c>
      <c r="EA113" s="163"/>
      <c r="EB113" s="163"/>
      <c r="EC113" s="164"/>
      <c r="ED113" s="164"/>
      <c r="EE113" s="164"/>
      <c r="EF113" s="164"/>
      <c r="EG113" s="538" t="s">
        <v>151</v>
      </c>
      <c r="EH113" s="538"/>
      <c r="EI113" s="538"/>
      <c r="EJ113" s="165"/>
      <c r="EK113" s="165"/>
      <c r="EL113" s="165"/>
      <c r="EM113" s="165"/>
      <c r="ES113" s="162" t="s">
        <v>339</v>
      </c>
      <c r="ET113" s="163"/>
      <c r="EU113" s="163"/>
      <c r="EV113" s="164"/>
      <c r="EW113" s="164"/>
      <c r="EX113" s="164"/>
      <c r="EY113" s="164"/>
      <c r="EZ113" s="538" t="s">
        <v>151</v>
      </c>
      <c r="FA113" s="538"/>
      <c r="FB113" s="538"/>
      <c r="FC113" s="165"/>
      <c r="FD113" s="165"/>
      <c r="FE113" s="165"/>
      <c r="FF113" s="165"/>
      <c r="FG113" s="76"/>
      <c r="FH113" s="76"/>
      <c r="FI113" s="76"/>
      <c r="FJ113" s="76"/>
      <c r="FK113" s="162" t="s">
        <v>339</v>
      </c>
      <c r="FL113" s="163"/>
      <c r="FM113" s="163"/>
      <c r="FN113" s="164"/>
      <c r="FO113" s="164"/>
      <c r="FP113" s="164"/>
      <c r="FQ113" s="164"/>
      <c r="FR113" s="538" t="s">
        <v>151</v>
      </c>
      <c r="FS113" s="538"/>
      <c r="FT113" s="538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94" t="s">
        <v>250</v>
      </c>
      <c r="C114" s="494"/>
      <c r="D114" s="164"/>
      <c r="E114" s="164"/>
      <c r="F114" s="164"/>
      <c r="G114" s="164"/>
      <c r="H114" s="494" t="s">
        <v>251</v>
      </c>
      <c r="I114" s="494"/>
      <c r="J114" s="494"/>
      <c r="K114" s="165"/>
      <c r="L114" s="165"/>
      <c r="M114" s="165"/>
      <c r="N114" s="165"/>
      <c r="T114" s="164"/>
      <c r="U114" s="494" t="s">
        <v>250</v>
      </c>
      <c r="V114" s="494"/>
      <c r="W114" s="164"/>
      <c r="X114" s="164"/>
      <c r="Y114" s="164"/>
      <c r="Z114" s="164"/>
      <c r="AA114" s="494" t="s">
        <v>251</v>
      </c>
      <c r="AB114" s="494"/>
      <c r="AC114" s="494"/>
      <c r="AD114" s="165"/>
      <c r="AE114" s="165"/>
      <c r="AF114" s="165"/>
      <c r="AG114" s="165"/>
      <c r="AN114" s="164"/>
      <c r="AO114" s="494" t="s">
        <v>250</v>
      </c>
      <c r="AP114" s="494"/>
      <c r="AQ114" s="164"/>
      <c r="AR114" s="164"/>
      <c r="AS114" s="164"/>
      <c r="AT114" s="164"/>
      <c r="AU114" s="494" t="s">
        <v>251</v>
      </c>
      <c r="AV114" s="494"/>
      <c r="AW114" s="494"/>
      <c r="AX114" s="165"/>
      <c r="AY114" s="165"/>
      <c r="AZ114" s="165"/>
      <c r="BA114" s="165"/>
      <c r="BB114" s="76"/>
      <c r="BG114" s="164"/>
      <c r="BH114" s="494" t="s">
        <v>250</v>
      </c>
      <c r="BI114" s="494"/>
      <c r="BJ114" s="164"/>
      <c r="BK114" s="164"/>
      <c r="BL114" s="164"/>
      <c r="BM114" s="164"/>
      <c r="BN114" s="494" t="s">
        <v>251</v>
      </c>
      <c r="BO114" s="494"/>
      <c r="BP114" s="494"/>
      <c r="BQ114" s="165"/>
      <c r="BR114" s="165"/>
      <c r="BS114" s="165"/>
      <c r="BT114" s="165"/>
      <c r="BU114" s="76"/>
      <c r="BV114" s="76"/>
      <c r="BW114" s="76"/>
      <c r="BZ114" s="164"/>
      <c r="CA114" s="494" t="s">
        <v>250</v>
      </c>
      <c r="CB114" s="494"/>
      <c r="CC114" s="164"/>
      <c r="CD114" s="164"/>
      <c r="CE114" s="164"/>
      <c r="CF114" s="164"/>
      <c r="CG114" s="494" t="s">
        <v>251</v>
      </c>
      <c r="CH114" s="494"/>
      <c r="CI114" s="494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94" t="s">
        <v>250</v>
      </c>
      <c r="DI114" s="494"/>
      <c r="DJ114" s="164"/>
      <c r="DK114" s="164"/>
      <c r="DL114" s="164"/>
      <c r="DM114" s="164"/>
      <c r="DN114" s="494" t="s">
        <v>251</v>
      </c>
      <c r="DO114" s="494"/>
      <c r="DP114" s="494"/>
      <c r="DQ114" s="165"/>
      <c r="DR114" s="165"/>
      <c r="DS114" s="165"/>
      <c r="DT114" s="165"/>
      <c r="DZ114" s="164"/>
      <c r="EA114" s="494" t="s">
        <v>250</v>
      </c>
      <c r="EB114" s="494"/>
      <c r="EC114" s="164"/>
      <c r="ED114" s="164"/>
      <c r="EE114" s="164"/>
      <c r="EF114" s="164"/>
      <c r="EG114" s="494" t="s">
        <v>251</v>
      </c>
      <c r="EH114" s="494"/>
      <c r="EI114" s="494"/>
      <c r="EJ114" s="165"/>
      <c r="EK114" s="165"/>
      <c r="EL114" s="165"/>
      <c r="EM114" s="165"/>
      <c r="ES114" s="164"/>
      <c r="ET114" s="494" t="s">
        <v>250</v>
      </c>
      <c r="EU114" s="494"/>
      <c r="EV114" s="164"/>
      <c r="EW114" s="164"/>
      <c r="EX114" s="164"/>
      <c r="EY114" s="164"/>
      <c r="EZ114" s="494" t="s">
        <v>251</v>
      </c>
      <c r="FA114" s="494"/>
      <c r="FB114" s="494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94" t="s">
        <v>250</v>
      </c>
      <c r="FM114" s="494"/>
      <c r="FN114" s="164"/>
      <c r="FO114" s="164"/>
      <c r="FP114" s="164"/>
      <c r="FQ114" s="164"/>
      <c r="FR114" s="494" t="s">
        <v>251</v>
      </c>
      <c r="FS114" s="494"/>
      <c r="FT114" s="494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327</v>
      </c>
      <c r="B116" s="163"/>
      <c r="C116" s="163"/>
      <c r="D116" s="164"/>
      <c r="E116" s="164"/>
      <c r="F116" s="164"/>
      <c r="G116" s="164"/>
      <c r="H116" s="538" t="s">
        <v>328</v>
      </c>
      <c r="I116" s="538"/>
      <c r="J116" s="538"/>
      <c r="K116" s="165"/>
      <c r="L116" s="165"/>
      <c r="M116" s="165"/>
      <c r="N116" s="165"/>
      <c r="T116" s="162" t="s">
        <v>327</v>
      </c>
      <c r="U116" s="163"/>
      <c r="V116" s="163"/>
      <c r="W116" s="164"/>
      <c r="X116" s="164"/>
      <c r="Y116" s="164"/>
      <c r="Z116" s="164"/>
      <c r="AA116" s="538" t="s">
        <v>328</v>
      </c>
      <c r="AB116" s="538"/>
      <c r="AC116" s="538"/>
      <c r="AD116" s="165"/>
      <c r="AE116" s="165"/>
      <c r="AF116" s="165"/>
      <c r="AG116" s="165"/>
      <c r="AN116" s="162" t="s">
        <v>327</v>
      </c>
      <c r="AO116" s="163"/>
      <c r="AP116" s="163"/>
      <c r="AQ116" s="164"/>
      <c r="AR116" s="164"/>
      <c r="AS116" s="164"/>
      <c r="AT116" s="164"/>
      <c r="AU116" s="538" t="s">
        <v>328</v>
      </c>
      <c r="AV116" s="538"/>
      <c r="AW116" s="538"/>
      <c r="AX116" s="165"/>
      <c r="AY116" s="165"/>
      <c r="AZ116" s="165"/>
      <c r="BA116" s="165"/>
      <c r="BB116" s="76"/>
      <c r="BG116" s="162" t="s">
        <v>327</v>
      </c>
      <c r="BH116" s="163"/>
      <c r="BI116" s="163"/>
      <c r="BJ116" s="164"/>
      <c r="BK116" s="164"/>
      <c r="BL116" s="164"/>
      <c r="BM116" s="164"/>
      <c r="BN116" s="538" t="s">
        <v>328</v>
      </c>
      <c r="BO116" s="538"/>
      <c r="BP116" s="538"/>
      <c r="BQ116" s="165"/>
      <c r="BR116" s="165"/>
      <c r="BS116" s="165"/>
      <c r="BT116" s="165"/>
      <c r="BU116" s="76"/>
      <c r="BV116" s="76"/>
      <c r="BW116" s="76"/>
      <c r="BZ116" s="162" t="s">
        <v>327</v>
      </c>
      <c r="CA116" s="163"/>
      <c r="CB116" s="163"/>
      <c r="CC116" s="164"/>
      <c r="CD116" s="164"/>
      <c r="CE116" s="164"/>
      <c r="CF116" s="164"/>
      <c r="CG116" s="538" t="s">
        <v>328</v>
      </c>
      <c r="CH116" s="538"/>
      <c r="CI116" s="538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327</v>
      </c>
      <c r="DH116" s="163"/>
      <c r="DI116" s="163"/>
      <c r="DJ116" s="164"/>
      <c r="DK116" s="164"/>
      <c r="DL116" s="164"/>
      <c r="DM116" s="164"/>
      <c r="DN116" s="538" t="s">
        <v>328</v>
      </c>
      <c r="DO116" s="538"/>
      <c r="DP116" s="538"/>
      <c r="DQ116" s="165"/>
      <c r="DR116" s="165"/>
      <c r="DS116" s="165"/>
      <c r="DT116" s="165"/>
      <c r="DZ116" s="162" t="s">
        <v>327</v>
      </c>
      <c r="EA116" s="163"/>
      <c r="EB116" s="163"/>
      <c r="EC116" s="164"/>
      <c r="ED116" s="164"/>
      <c r="EE116" s="164"/>
      <c r="EF116" s="164"/>
      <c r="EG116" s="538" t="s">
        <v>328</v>
      </c>
      <c r="EH116" s="538"/>
      <c r="EI116" s="538"/>
      <c r="EJ116" s="165"/>
      <c r="EK116" s="165"/>
      <c r="EL116" s="165"/>
      <c r="EM116" s="165"/>
      <c r="ES116" s="162" t="s">
        <v>327</v>
      </c>
      <c r="ET116" s="163"/>
      <c r="EU116" s="163"/>
      <c r="EV116" s="164"/>
      <c r="EW116" s="164"/>
      <c r="EX116" s="164"/>
      <c r="EY116" s="164"/>
      <c r="EZ116" s="538" t="s">
        <v>328</v>
      </c>
      <c r="FA116" s="538"/>
      <c r="FB116" s="538"/>
      <c r="FC116" s="165"/>
      <c r="FD116" s="165"/>
      <c r="FE116" s="165"/>
      <c r="FF116" s="165"/>
      <c r="FG116" s="76"/>
      <c r="FH116" s="76"/>
      <c r="FI116" s="76"/>
      <c r="FJ116" s="76"/>
      <c r="FK116" s="162" t="s">
        <v>327</v>
      </c>
      <c r="FL116" s="163"/>
      <c r="FM116" s="163"/>
      <c r="FN116" s="164"/>
      <c r="FO116" s="164"/>
      <c r="FP116" s="164"/>
      <c r="FQ116" s="164"/>
      <c r="FR116" s="538" t="s">
        <v>328</v>
      </c>
      <c r="FS116" s="538"/>
      <c r="FT116" s="538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94" t="s">
        <v>250</v>
      </c>
      <c r="C117" s="494"/>
      <c r="D117" s="164"/>
      <c r="E117" s="164"/>
      <c r="F117" s="164"/>
      <c r="G117" s="164"/>
      <c r="H117" s="494" t="s">
        <v>251</v>
      </c>
      <c r="I117" s="494"/>
      <c r="J117" s="494"/>
      <c r="K117" s="165"/>
      <c r="L117" s="165"/>
      <c r="M117" s="165"/>
      <c r="N117" s="165"/>
      <c r="T117" s="164"/>
      <c r="U117" s="494" t="s">
        <v>250</v>
      </c>
      <c r="V117" s="494"/>
      <c r="W117" s="164"/>
      <c r="X117" s="164"/>
      <c r="Y117" s="164"/>
      <c r="Z117" s="164"/>
      <c r="AA117" s="494" t="s">
        <v>251</v>
      </c>
      <c r="AB117" s="494"/>
      <c r="AC117" s="494"/>
      <c r="AD117" s="165"/>
      <c r="AE117" s="165"/>
      <c r="AF117" s="165"/>
      <c r="AG117" s="165"/>
      <c r="AN117" s="164"/>
      <c r="AO117" s="494" t="s">
        <v>250</v>
      </c>
      <c r="AP117" s="494"/>
      <c r="AQ117" s="164"/>
      <c r="AR117" s="164"/>
      <c r="AS117" s="164"/>
      <c r="AT117" s="164"/>
      <c r="AU117" s="494" t="s">
        <v>251</v>
      </c>
      <c r="AV117" s="494"/>
      <c r="AW117" s="494"/>
      <c r="AX117" s="165"/>
      <c r="AY117" s="165"/>
      <c r="AZ117" s="165"/>
      <c r="BA117" s="165"/>
      <c r="BB117" s="76"/>
      <c r="BG117" s="164"/>
      <c r="BH117" s="494" t="s">
        <v>250</v>
      </c>
      <c r="BI117" s="494"/>
      <c r="BJ117" s="164"/>
      <c r="BK117" s="164"/>
      <c r="BL117" s="164"/>
      <c r="BM117" s="164"/>
      <c r="BN117" s="494" t="s">
        <v>251</v>
      </c>
      <c r="BO117" s="494"/>
      <c r="BP117" s="494"/>
      <c r="BQ117" s="165"/>
      <c r="BR117" s="165"/>
      <c r="BS117" s="165"/>
      <c r="BT117" s="165"/>
      <c r="BU117" s="76"/>
      <c r="BV117" s="76"/>
      <c r="BW117" s="76"/>
      <c r="BZ117" s="164"/>
      <c r="CA117" s="494" t="s">
        <v>250</v>
      </c>
      <c r="CB117" s="494"/>
      <c r="CC117" s="164"/>
      <c r="CD117" s="164"/>
      <c r="CE117" s="164"/>
      <c r="CF117" s="164"/>
      <c r="CG117" s="494" t="s">
        <v>251</v>
      </c>
      <c r="CH117" s="494"/>
      <c r="CI117" s="494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94" t="s">
        <v>250</v>
      </c>
      <c r="DI117" s="494"/>
      <c r="DJ117" s="164"/>
      <c r="DK117" s="164"/>
      <c r="DL117" s="164"/>
      <c r="DM117" s="164"/>
      <c r="DN117" s="494" t="s">
        <v>251</v>
      </c>
      <c r="DO117" s="494"/>
      <c r="DP117" s="494"/>
      <c r="DQ117" s="165"/>
      <c r="DR117" s="165"/>
      <c r="DS117" s="165"/>
      <c r="DT117" s="165"/>
      <c r="DZ117" s="164"/>
      <c r="EA117" s="494" t="s">
        <v>250</v>
      </c>
      <c r="EB117" s="494"/>
      <c r="EC117" s="164"/>
      <c r="ED117" s="164"/>
      <c r="EE117" s="164"/>
      <c r="EF117" s="164"/>
      <c r="EG117" s="494" t="s">
        <v>251</v>
      </c>
      <c r="EH117" s="494"/>
      <c r="EI117" s="494"/>
      <c r="EJ117" s="165"/>
      <c r="EK117" s="165"/>
      <c r="EL117" s="165"/>
      <c r="EM117" s="165"/>
      <c r="ES117" s="164"/>
      <c r="ET117" s="494" t="s">
        <v>250</v>
      </c>
      <c r="EU117" s="494"/>
      <c r="EV117" s="164"/>
      <c r="EW117" s="164"/>
      <c r="EX117" s="164"/>
      <c r="EY117" s="164"/>
      <c r="EZ117" s="494" t="s">
        <v>251</v>
      </c>
      <c r="FA117" s="494"/>
      <c r="FB117" s="494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94" t="s">
        <v>250</v>
      </c>
      <c r="FM117" s="494"/>
      <c r="FN117" s="164"/>
      <c r="FO117" s="164"/>
      <c r="FP117" s="164"/>
      <c r="FQ117" s="164"/>
      <c r="FR117" s="494" t="s">
        <v>251</v>
      </c>
      <c r="FS117" s="494"/>
      <c r="FT117" s="494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466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466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466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432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466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466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466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466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466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30">
    <mergeCell ref="CG116:CI116"/>
    <mergeCell ref="DN113:DP113"/>
    <mergeCell ref="DN116:DP116"/>
    <mergeCell ref="EG113:EI113"/>
    <mergeCell ref="EG116:EI116"/>
    <mergeCell ref="EZ113:FB113"/>
    <mergeCell ref="EZ116:FB116"/>
    <mergeCell ref="DH114:DI114"/>
    <mergeCell ref="EG114:EI114"/>
    <mergeCell ref="FR116:FT116"/>
    <mergeCell ref="H113:J113"/>
    <mergeCell ref="H116:J116"/>
    <mergeCell ref="AA113:AC113"/>
    <mergeCell ref="AA116:AC116"/>
    <mergeCell ref="AU113:AW113"/>
    <mergeCell ref="AU116:AW116"/>
    <mergeCell ref="BN113:BP113"/>
    <mergeCell ref="BN116:BP116"/>
    <mergeCell ref="CG113:CI113"/>
    <mergeCell ref="GA11:GB11"/>
    <mergeCell ref="GA14:GB14"/>
    <mergeCell ref="GA12:GB12"/>
    <mergeCell ref="FW1:GB4"/>
    <mergeCell ref="FK14:FL14"/>
    <mergeCell ref="FM14:FT14"/>
    <mergeCell ref="FK10:FT10"/>
    <mergeCell ref="FZ10:GB10"/>
    <mergeCell ref="FK7:FT7"/>
    <mergeCell ref="FZ7:GB7"/>
    <mergeCell ref="CL1:CQ4"/>
    <mergeCell ref="BZ14:CA14"/>
    <mergeCell ref="CB14:CI14"/>
    <mergeCell ref="CO8:CQ8"/>
    <mergeCell ref="BZ7:CI7"/>
    <mergeCell ref="FE1:FJ4"/>
    <mergeCell ref="EP11:EQ11"/>
    <mergeCell ref="EP12:EQ12"/>
    <mergeCell ref="EP14:EQ14"/>
    <mergeCell ref="DG11:DP11"/>
    <mergeCell ref="A11:J11"/>
    <mergeCell ref="C14:J14"/>
    <mergeCell ref="AJ11:AK11"/>
    <mergeCell ref="AJ12:AK12"/>
    <mergeCell ref="AJ14:AK14"/>
    <mergeCell ref="AE1:AK4"/>
    <mergeCell ref="A7:J7"/>
    <mergeCell ref="Q11:R11"/>
    <mergeCell ref="Q12:R12"/>
    <mergeCell ref="P7:R7"/>
    <mergeCell ref="CO22:CO24"/>
    <mergeCell ref="CP21:CQ21"/>
    <mergeCell ref="CQ22:CQ24"/>
    <mergeCell ref="CP22:CP24"/>
    <mergeCell ref="CN21:CO21"/>
    <mergeCell ref="M1:R4"/>
    <mergeCell ref="AZ1:BE4"/>
    <mergeCell ref="BW11:BX11"/>
    <mergeCell ref="BW12:BX12"/>
    <mergeCell ref="BW14:BX14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B21:BC21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R113:FT113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FK8:FT9"/>
    <mergeCell ref="T14:U14"/>
    <mergeCell ref="V14:AC14"/>
    <mergeCell ref="FK11:FT11"/>
    <mergeCell ref="T11:AC11"/>
    <mergeCell ref="AN8:AW9"/>
    <mergeCell ref="EO13:EQ13"/>
    <mergeCell ref="CP11:CQ11"/>
    <mergeCell ref="DW12:DX12"/>
    <mergeCell ref="DW14:DX14"/>
    <mergeCell ref="P9:R9"/>
    <mergeCell ref="T7:AC7"/>
    <mergeCell ref="P8:R8"/>
    <mergeCell ref="DG14:DH14"/>
    <mergeCell ref="AP14:AW14"/>
    <mergeCell ref="BC7:BE7"/>
    <mergeCell ref="AN7:AW7"/>
    <mergeCell ref="BV10:BX10"/>
    <mergeCell ref="BD11:BE11"/>
    <mergeCell ref="CP12:CQ12"/>
    <mergeCell ref="AI8:AK8"/>
    <mergeCell ref="CP14:CQ14"/>
    <mergeCell ref="CP10:CQ10"/>
    <mergeCell ref="Q14:R14"/>
    <mergeCell ref="BD12:BE12"/>
    <mergeCell ref="BV13:BX13"/>
    <mergeCell ref="BG11:BP11"/>
    <mergeCell ref="BG10:BP10"/>
    <mergeCell ref="BC9:BE9"/>
    <mergeCell ref="BG14:BH14"/>
    <mergeCell ref="BI14:BP14"/>
    <mergeCell ref="AN11:AW11"/>
    <mergeCell ref="Q10:R10"/>
    <mergeCell ref="B117:C117"/>
    <mergeCell ref="H117:J117"/>
    <mergeCell ref="P15:R15"/>
    <mergeCell ref="G21:G24"/>
    <mergeCell ref="O21:P21"/>
    <mergeCell ref="H21:H24"/>
    <mergeCell ref="O22:O24"/>
    <mergeCell ref="P22:P24"/>
    <mergeCell ref="B114:C114"/>
    <mergeCell ref="H114:J114"/>
    <mergeCell ref="U114:V114"/>
    <mergeCell ref="AA114:AC114"/>
    <mergeCell ref="S21:S24"/>
    <mergeCell ref="J21:J24"/>
    <mergeCell ref="AC21:AC24"/>
    <mergeCell ref="X21:Y21"/>
    <mergeCell ref="Y22:Y24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R22:R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Y22:BA22"/>
    <mergeCell ref="BU21:BV21"/>
    <mergeCell ref="AO114:AP114"/>
    <mergeCell ref="AU114:AW114"/>
    <mergeCell ref="BH114:BI114"/>
    <mergeCell ref="BH21:BH24"/>
    <mergeCell ref="AQ21:AQ24"/>
    <mergeCell ref="BN114:BP114"/>
    <mergeCell ref="AW21:AW24"/>
    <mergeCell ref="AT21:AT24"/>
    <mergeCell ref="BG21:BG24"/>
    <mergeCell ref="DM21:DM24"/>
    <mergeCell ref="DL22:DL24"/>
    <mergeCell ref="DJ21:DJ24"/>
    <mergeCell ref="CY21:CY24"/>
    <mergeCell ref="CX21:CX24"/>
    <mergeCell ref="DK21:DL21"/>
    <mergeCell ref="DK22:DK24"/>
    <mergeCell ref="CV21:CV24"/>
    <mergeCell ref="AP21:AP24"/>
    <mergeCell ref="BP21:BP24"/>
    <mergeCell ref="CC21:CC24"/>
    <mergeCell ref="BO21:BO24"/>
    <mergeCell ref="BM21:BM24"/>
    <mergeCell ref="CR21:CR24"/>
    <mergeCell ref="BY21:BY24"/>
    <mergeCell ref="BZ21:BZ24"/>
    <mergeCell ref="CF21:CF24"/>
    <mergeCell ref="CE22:CE24"/>
    <mergeCell ref="CZ21:CZ24"/>
    <mergeCell ref="DC21:DD21"/>
    <mergeCell ref="DH21:DH24"/>
    <mergeCell ref="CS21:CS24"/>
    <mergeCell ref="CA114:CB114"/>
    <mergeCell ref="CG114:CI114"/>
    <mergeCell ref="CB21:CB24"/>
    <mergeCell ref="CA21:CA24"/>
    <mergeCell ref="CD22:CD24"/>
    <mergeCell ref="CN22:CN24"/>
    <mergeCell ref="BN21:BN24"/>
    <mergeCell ref="CG21:CG24"/>
    <mergeCell ref="CD21:CE21"/>
    <mergeCell ref="DN114:DP114"/>
    <mergeCell ref="DN117:DP117"/>
    <mergeCell ref="BQ22:BQ24"/>
    <mergeCell ref="BS23:BT23"/>
    <mergeCell ref="BU22:BU24"/>
    <mergeCell ref="BV22:BV24"/>
    <mergeCell ref="CU21:CU2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DV15:DX15"/>
    <mergeCell ref="CO15:CQ15"/>
    <mergeCell ref="DR23:DR24"/>
    <mergeCell ref="BN117:BP117"/>
    <mergeCell ref="BW21:BX21"/>
    <mergeCell ref="BW22:BW24"/>
    <mergeCell ref="BX22:BX24"/>
    <mergeCell ref="BR22:BT22"/>
    <mergeCell ref="BR23:BR24"/>
    <mergeCell ref="BQ21:BT21"/>
    <mergeCell ref="DZ11:EI11"/>
    <mergeCell ref="DG10:DP10"/>
    <mergeCell ref="DV8:DX8"/>
    <mergeCell ref="DW11:DX11"/>
    <mergeCell ref="CH21:CH24"/>
    <mergeCell ref="BZ11:CI11"/>
    <mergeCell ref="DV13:DX13"/>
    <mergeCell ref="BZ10:CI10"/>
    <mergeCell ref="DV10:DX10"/>
    <mergeCell ref="DI14:DP14"/>
    <mergeCell ref="EO10:EQ10"/>
    <mergeCell ref="DZ7:EI7"/>
    <mergeCell ref="EO7:EQ7"/>
    <mergeCell ref="DV7:DX7"/>
    <mergeCell ref="DG8:DP9"/>
    <mergeCell ref="DV9:DX9"/>
    <mergeCell ref="DG7:DP7"/>
    <mergeCell ref="DZ10:EI10"/>
    <mergeCell ref="AI9:AK9"/>
    <mergeCell ref="EL1:EQ4"/>
    <mergeCell ref="DZ8:EI9"/>
    <mergeCell ref="BV7:BX7"/>
    <mergeCell ref="BG8:BP9"/>
    <mergeCell ref="BV9:BX9"/>
    <mergeCell ref="BV8:BX8"/>
    <mergeCell ref="DS1:DX4"/>
    <mergeCell ref="AI7:AK7"/>
    <mergeCell ref="BS1:BX4"/>
    <mergeCell ref="BG7:BP7"/>
    <mergeCell ref="CO7:CQ7"/>
    <mergeCell ref="BC8:BE8"/>
    <mergeCell ref="BC15:BE15"/>
    <mergeCell ref="BC10:BE10"/>
    <mergeCell ref="BC13:BE13"/>
    <mergeCell ref="BZ8:CI9"/>
    <mergeCell ref="CO9:CQ9"/>
    <mergeCell ref="BD14:BE14"/>
    <mergeCell ref="BV15:BX15"/>
    <mergeCell ref="AI15:AK15"/>
    <mergeCell ref="AN14:AO14"/>
    <mergeCell ref="AI13:AK13"/>
    <mergeCell ref="AN10:AW10"/>
    <mergeCell ref="AL21:AL24"/>
    <mergeCell ref="AE22:AG22"/>
    <mergeCell ref="AE23:AE24"/>
    <mergeCell ref="AK22:AK24"/>
    <mergeCell ref="AH22:AH24"/>
    <mergeCell ref="AO21:AO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A21:AA24"/>
    <mergeCell ref="AH21:AI21"/>
    <mergeCell ref="AN21:AN24"/>
    <mergeCell ref="AD22:AD24"/>
    <mergeCell ref="EG21:EG24"/>
    <mergeCell ref="EB14:EI14"/>
    <mergeCell ref="DZ14:EA14"/>
    <mergeCell ref="DE21:DE24"/>
    <mergeCell ref="DO21:DO24"/>
    <mergeCell ref="DI21:DI24"/>
    <mergeCell ref="EF21:EF24"/>
    <mergeCell ref="EO15:EQ15"/>
    <mergeCell ref="EC21:EC24"/>
    <mergeCell ref="T21:T24"/>
    <mergeCell ref="W21:W24"/>
    <mergeCell ref="Z21:Z24"/>
    <mergeCell ref="AV21:AV24"/>
    <mergeCell ref="AD21:AG21"/>
    <mergeCell ref="DP21:DP24"/>
    <mergeCell ref="DN21:DN24"/>
    <mergeCell ref="DA21:DB21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Z21:DZ24"/>
    <mergeCell ref="DS23:DT23"/>
    <mergeCell ref="DW22:DW24"/>
    <mergeCell ref="DW21:DX21"/>
    <mergeCell ref="DQ21:DT21"/>
    <mergeCell ref="EA21:EA24"/>
    <mergeCell ref="DQ22:DQ24"/>
    <mergeCell ref="DR22:DT22"/>
    <mergeCell ref="ES7:FB7"/>
    <mergeCell ref="FH7:FJ7"/>
    <mergeCell ref="ES8:FB9"/>
    <mergeCell ref="ES10:FB10"/>
    <mergeCell ref="ES14:ET14"/>
    <mergeCell ref="EU14:FB14"/>
    <mergeCell ref="FI11:FJ11"/>
    <mergeCell ref="FI12:FJ12"/>
    <mergeCell ref="FI14:FJ14"/>
    <mergeCell ref="FH15:FJ15"/>
    <mergeCell ref="EY21:EY24"/>
    <mergeCell ref="EZ21:EZ24"/>
    <mergeCell ref="FH10:FJ10"/>
    <mergeCell ref="ES11:FB11"/>
    <mergeCell ref="FA21:FA24"/>
    <mergeCell ref="FB21:FB24"/>
    <mergeCell ref="FC21:FF21"/>
    <mergeCell ref="FD22:FF22"/>
    <mergeCell ref="FC22:FC24"/>
    <mergeCell ref="ET117:EU117"/>
    <mergeCell ref="EZ117:FB117"/>
    <mergeCell ref="ET114:EU114"/>
    <mergeCell ref="EZ114:FB114"/>
    <mergeCell ref="ES21:ES24"/>
    <mergeCell ref="ET21:ET24"/>
    <mergeCell ref="EV21:EV24"/>
    <mergeCell ref="EW21:EX21"/>
    <mergeCell ref="EW22:EW24"/>
    <mergeCell ref="EX22:EX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X22:X24"/>
    <mergeCell ref="FG21:FH21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EI21:EI24"/>
    <mergeCell ref="EP22:EP24"/>
    <mergeCell ref="EQ22:EQ24"/>
    <mergeCell ref="EN22:EN24"/>
    <mergeCell ref="EO22:EO24"/>
    <mergeCell ref="EN21:EO21"/>
    <mergeCell ref="EP21:EQ21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  <mergeCell ref="DZ12:EB12"/>
    <mergeCell ref="ES12:EU12"/>
    <mergeCell ref="FK12:FM12"/>
    <mergeCell ref="A12:C12"/>
    <mergeCell ref="T12:V12"/>
    <mergeCell ref="AN12:AP12"/>
    <mergeCell ref="BG12:BI12"/>
    <mergeCell ref="BZ12:CB12"/>
    <mergeCell ref="DG12:DI12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4" r:id="rId1"/>
  <headerFooter alignWithMargins="0">
    <oddHeader>&amp;R-</oddHead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H98"/>
  <sheetViews>
    <sheetView zoomScale="130" zoomScaleNormal="130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3" sqref="AC13"/>
    </sheetView>
  </sheetViews>
  <sheetFormatPr defaultColWidth="9.00390625" defaultRowHeight="12.75"/>
  <cols>
    <col min="1" max="1" width="8.125" style="136" customWidth="1"/>
    <col min="2" max="2" width="13.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4.75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0.875" style="134" customWidth="1"/>
    <col min="60" max="61" width="10.25390625" style="134" customWidth="1"/>
    <col min="62" max="62" width="13.875" style="132" customWidth="1"/>
    <col min="63" max="63" width="12.625" style="132" customWidth="1"/>
    <col min="64" max="64" width="11.875" style="132" customWidth="1"/>
    <col min="65" max="65" width="11.375" style="132" customWidth="1"/>
    <col min="66" max="66" width="11.00390625" style="132" customWidth="1"/>
    <col min="67" max="67" width="10.25390625" style="132" customWidth="1"/>
    <col min="68" max="73" width="10.25390625" style="134" customWidth="1"/>
    <col min="74" max="74" width="11.00390625" style="134" customWidth="1"/>
    <col min="75" max="76" width="10.25390625" style="134" customWidth="1"/>
    <col min="77" max="77" width="10.875" style="134" customWidth="1"/>
    <col min="78" max="78" width="11.125" style="134" customWidth="1"/>
    <col min="79" max="85" width="10.25390625" style="134" customWidth="1"/>
    <col min="86" max="86" width="11.125" style="134" customWidth="1"/>
    <col min="87" max="88" width="10.25390625" style="134" customWidth="1"/>
    <col min="89" max="89" width="12.25390625" style="134" customWidth="1"/>
    <col min="90" max="90" width="11.25390625" style="134" customWidth="1"/>
    <col min="91" max="91" width="10.25390625" style="134" customWidth="1"/>
    <col min="92" max="92" width="11.375" style="134" customWidth="1"/>
    <col min="93" max="94" width="10.25390625" style="134" customWidth="1"/>
    <col min="95" max="95" width="11.375" style="134" customWidth="1"/>
    <col min="96" max="97" width="10.25390625" style="134" customWidth="1"/>
    <col min="98" max="98" width="11.00390625" style="134" customWidth="1"/>
    <col min="99" max="100" width="10.25390625" style="134" customWidth="1"/>
    <col min="101" max="101" width="11.00390625" style="134" customWidth="1"/>
    <col min="102" max="103" width="10.25390625" style="134" customWidth="1"/>
    <col min="104" max="104" width="12.625" style="134" customWidth="1"/>
    <col min="105" max="105" width="12.125" style="134" customWidth="1"/>
    <col min="106" max="106" width="10.25390625" style="134" customWidth="1"/>
    <col min="107" max="107" width="13.125" style="134" customWidth="1"/>
    <col min="108" max="108" width="13.00390625" style="134" customWidth="1"/>
    <col min="109" max="109" width="10.25390625" style="134" customWidth="1"/>
    <col min="110" max="110" width="16.75390625" style="132" customWidth="1"/>
    <col min="111" max="111" width="14.25390625" style="132" customWidth="1"/>
    <col min="112" max="112" width="13.875" style="132" customWidth="1"/>
    <col min="113" max="16384" width="9.125" style="132" customWidth="1"/>
  </cols>
  <sheetData>
    <row r="1" spans="1:112" ht="12.75" customHeight="1" thickBot="1">
      <c r="A1" s="126" t="s">
        <v>2</v>
      </c>
      <c r="B1" s="589" t="s">
        <v>92</v>
      </c>
      <c r="C1" s="590"/>
      <c r="D1" s="590"/>
      <c r="E1" s="568" t="s">
        <v>98</v>
      </c>
      <c r="F1" s="569"/>
      <c r="G1" s="570"/>
      <c r="H1" s="568" t="s">
        <v>117</v>
      </c>
      <c r="I1" s="569"/>
      <c r="J1" s="570"/>
      <c r="K1" s="568" t="s">
        <v>99</v>
      </c>
      <c r="L1" s="569"/>
      <c r="M1" s="570"/>
      <c r="N1" s="568" t="s">
        <v>116</v>
      </c>
      <c r="O1" s="569"/>
      <c r="P1" s="570"/>
      <c r="Q1" s="568" t="s">
        <v>412</v>
      </c>
      <c r="R1" s="569"/>
      <c r="S1" s="570"/>
      <c r="T1" s="547" t="s">
        <v>457</v>
      </c>
      <c r="U1" s="548"/>
      <c r="V1" s="549"/>
      <c r="W1" s="581" t="s">
        <v>92</v>
      </c>
      <c r="X1" s="582"/>
      <c r="Y1" s="583"/>
      <c r="Z1" s="568" t="s">
        <v>97</v>
      </c>
      <c r="AA1" s="569"/>
      <c r="AB1" s="570"/>
      <c r="AC1" s="568" t="s">
        <v>288</v>
      </c>
      <c r="AD1" s="569"/>
      <c r="AE1" s="570"/>
      <c r="AF1" s="563" t="s">
        <v>101</v>
      </c>
      <c r="AG1" s="563"/>
      <c r="AH1" s="563"/>
      <c r="AI1" s="568" t="s">
        <v>102</v>
      </c>
      <c r="AJ1" s="569"/>
      <c r="AK1" s="570"/>
      <c r="AL1" s="563" t="s">
        <v>103</v>
      </c>
      <c r="AM1" s="563"/>
      <c r="AN1" s="563"/>
      <c r="AO1" s="568" t="s">
        <v>244</v>
      </c>
      <c r="AP1" s="569"/>
      <c r="AQ1" s="570"/>
      <c r="AR1" s="568" t="s">
        <v>120</v>
      </c>
      <c r="AS1" s="569"/>
      <c r="AT1" s="570"/>
      <c r="AU1" s="563" t="s">
        <v>157</v>
      </c>
      <c r="AV1" s="563"/>
      <c r="AW1" s="566"/>
      <c r="AX1" s="562" t="s">
        <v>165</v>
      </c>
      <c r="AY1" s="563"/>
      <c r="AZ1" s="566"/>
      <c r="BA1" s="562" t="s">
        <v>231</v>
      </c>
      <c r="BB1" s="563"/>
      <c r="BC1" s="563"/>
      <c r="BD1" s="568" t="s">
        <v>164</v>
      </c>
      <c r="BE1" s="569"/>
      <c r="BF1" s="570"/>
      <c r="BG1" s="568" t="s">
        <v>463</v>
      </c>
      <c r="BH1" s="569"/>
      <c r="BI1" s="570"/>
      <c r="BJ1" s="547" t="s">
        <v>458</v>
      </c>
      <c r="BK1" s="548"/>
      <c r="BL1" s="549"/>
      <c r="BM1" s="547" t="s">
        <v>459</v>
      </c>
      <c r="BN1" s="548"/>
      <c r="BO1" s="549"/>
      <c r="BP1" s="556" t="s">
        <v>105</v>
      </c>
      <c r="BQ1" s="557"/>
      <c r="BR1" s="558"/>
      <c r="BS1" s="556" t="s">
        <v>105</v>
      </c>
      <c r="BT1" s="557"/>
      <c r="BU1" s="558"/>
      <c r="BV1" s="553" t="s">
        <v>105</v>
      </c>
      <c r="BW1" s="554"/>
      <c r="BX1" s="555"/>
      <c r="BY1" s="553" t="s">
        <v>460</v>
      </c>
      <c r="BZ1" s="554"/>
      <c r="CA1" s="555"/>
      <c r="CB1" s="547" t="s">
        <v>461</v>
      </c>
      <c r="CC1" s="548"/>
      <c r="CD1" s="549"/>
      <c r="CE1" s="577" t="s">
        <v>113</v>
      </c>
      <c r="CF1" s="577"/>
      <c r="CG1" s="577"/>
      <c r="CH1" s="578" t="s">
        <v>413</v>
      </c>
      <c r="CI1" s="579"/>
      <c r="CJ1" s="580"/>
      <c r="CK1" s="578" t="s">
        <v>413</v>
      </c>
      <c r="CL1" s="579"/>
      <c r="CM1" s="580"/>
      <c r="CN1" s="579" t="s">
        <v>413</v>
      </c>
      <c r="CO1" s="579"/>
      <c r="CP1" s="579"/>
      <c r="CQ1" s="578" t="s">
        <v>413</v>
      </c>
      <c r="CR1" s="579"/>
      <c r="CS1" s="580"/>
      <c r="CT1" s="578" t="s">
        <v>413</v>
      </c>
      <c r="CU1" s="579"/>
      <c r="CV1" s="580"/>
      <c r="CW1" s="578" t="s">
        <v>413</v>
      </c>
      <c r="CX1" s="579"/>
      <c r="CY1" s="580"/>
      <c r="CZ1" s="578" t="s">
        <v>413</v>
      </c>
      <c r="DA1" s="579"/>
      <c r="DB1" s="580"/>
      <c r="DC1" s="553" t="s">
        <v>335</v>
      </c>
      <c r="DD1" s="554"/>
      <c r="DE1" s="555"/>
      <c r="DF1" s="573" t="s">
        <v>462</v>
      </c>
      <c r="DG1" s="573"/>
      <c r="DH1" s="574"/>
    </row>
    <row r="2" spans="1:112" ht="12.75" customHeight="1">
      <c r="A2" s="190"/>
      <c r="B2" s="587" t="s">
        <v>93</v>
      </c>
      <c r="C2" s="588"/>
      <c r="D2" s="588"/>
      <c r="E2" s="571"/>
      <c r="F2" s="565"/>
      <c r="G2" s="572"/>
      <c r="H2" s="571"/>
      <c r="I2" s="565"/>
      <c r="J2" s="572"/>
      <c r="K2" s="571"/>
      <c r="L2" s="565"/>
      <c r="M2" s="572"/>
      <c r="N2" s="571"/>
      <c r="O2" s="565"/>
      <c r="P2" s="572"/>
      <c r="Q2" s="571"/>
      <c r="R2" s="565"/>
      <c r="S2" s="572"/>
      <c r="T2" s="550" t="s">
        <v>134</v>
      </c>
      <c r="U2" s="551"/>
      <c r="V2" s="552"/>
      <c r="W2" s="584" t="s">
        <v>96</v>
      </c>
      <c r="X2" s="585"/>
      <c r="Y2" s="586"/>
      <c r="Z2" s="571"/>
      <c r="AA2" s="565"/>
      <c r="AB2" s="572"/>
      <c r="AC2" s="571"/>
      <c r="AD2" s="565"/>
      <c r="AE2" s="572"/>
      <c r="AF2" s="565"/>
      <c r="AG2" s="565"/>
      <c r="AH2" s="565"/>
      <c r="AI2" s="571"/>
      <c r="AJ2" s="565"/>
      <c r="AK2" s="572"/>
      <c r="AL2" s="565"/>
      <c r="AM2" s="565"/>
      <c r="AN2" s="565"/>
      <c r="AO2" s="571"/>
      <c r="AP2" s="565"/>
      <c r="AQ2" s="572"/>
      <c r="AR2" s="571"/>
      <c r="AS2" s="565"/>
      <c r="AT2" s="572"/>
      <c r="AU2" s="565"/>
      <c r="AV2" s="565"/>
      <c r="AW2" s="567"/>
      <c r="AX2" s="564"/>
      <c r="AY2" s="565"/>
      <c r="AZ2" s="567"/>
      <c r="BA2" s="564"/>
      <c r="BB2" s="565"/>
      <c r="BC2" s="565"/>
      <c r="BD2" s="571"/>
      <c r="BE2" s="565"/>
      <c r="BF2" s="572"/>
      <c r="BG2" s="571"/>
      <c r="BH2" s="565"/>
      <c r="BI2" s="572"/>
      <c r="BJ2" s="550" t="s">
        <v>134</v>
      </c>
      <c r="BK2" s="551"/>
      <c r="BL2" s="552"/>
      <c r="BM2" s="550" t="s">
        <v>134</v>
      </c>
      <c r="BN2" s="551"/>
      <c r="BO2" s="552"/>
      <c r="BP2" s="559" t="s">
        <v>106</v>
      </c>
      <c r="BQ2" s="560"/>
      <c r="BR2" s="561"/>
      <c r="BS2" s="559" t="s">
        <v>294</v>
      </c>
      <c r="BT2" s="560"/>
      <c r="BU2" s="561"/>
      <c r="BV2" s="544" t="s">
        <v>295</v>
      </c>
      <c r="BW2" s="545"/>
      <c r="BX2" s="546"/>
      <c r="BY2" s="544" t="s">
        <v>109</v>
      </c>
      <c r="BZ2" s="545"/>
      <c r="CA2" s="546"/>
      <c r="CB2" s="550" t="s">
        <v>134</v>
      </c>
      <c r="CC2" s="551"/>
      <c r="CD2" s="552"/>
      <c r="CE2" s="545" t="s">
        <v>110</v>
      </c>
      <c r="CF2" s="545"/>
      <c r="CG2" s="545"/>
      <c r="CH2" s="544" t="s">
        <v>414</v>
      </c>
      <c r="CI2" s="545"/>
      <c r="CJ2" s="546"/>
      <c r="CK2" s="544" t="s">
        <v>454</v>
      </c>
      <c r="CL2" s="545"/>
      <c r="CM2" s="546"/>
      <c r="CN2" s="545" t="s">
        <v>455</v>
      </c>
      <c r="CO2" s="545"/>
      <c r="CP2" s="545"/>
      <c r="CQ2" s="544" t="s">
        <v>456</v>
      </c>
      <c r="CR2" s="545"/>
      <c r="CS2" s="546"/>
      <c r="CT2" s="544" t="s">
        <v>415</v>
      </c>
      <c r="CU2" s="545"/>
      <c r="CV2" s="546"/>
      <c r="CW2" s="544" t="s">
        <v>416</v>
      </c>
      <c r="CX2" s="545"/>
      <c r="CY2" s="546"/>
      <c r="CZ2" s="544" t="s">
        <v>417</v>
      </c>
      <c r="DA2" s="545"/>
      <c r="DB2" s="546"/>
      <c r="DC2" s="544" t="s">
        <v>410</v>
      </c>
      <c r="DD2" s="545"/>
      <c r="DE2" s="546"/>
      <c r="DF2" s="575" t="s">
        <v>134</v>
      </c>
      <c r="DG2" s="575"/>
      <c r="DH2" s="576"/>
    </row>
    <row r="3" spans="1:112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197" t="s">
        <v>133</v>
      </c>
      <c r="BH3" s="38" t="s">
        <v>139</v>
      </c>
      <c r="BI3" s="198" t="s">
        <v>135</v>
      </c>
      <c r="BJ3" s="228" t="s">
        <v>133</v>
      </c>
      <c r="BK3" s="41" t="s">
        <v>139</v>
      </c>
      <c r="BL3" s="229" t="s">
        <v>135</v>
      </c>
      <c r="BM3" s="228" t="s">
        <v>133</v>
      </c>
      <c r="BN3" s="41" t="s">
        <v>139</v>
      </c>
      <c r="BO3" s="229" t="s">
        <v>135</v>
      </c>
      <c r="BP3" s="197" t="s">
        <v>133</v>
      </c>
      <c r="BQ3" s="38" t="s">
        <v>139</v>
      </c>
      <c r="BR3" s="198" t="s">
        <v>135</v>
      </c>
      <c r="BS3" s="197" t="s">
        <v>133</v>
      </c>
      <c r="BT3" s="38" t="s">
        <v>139</v>
      </c>
      <c r="BU3" s="198" t="s">
        <v>135</v>
      </c>
      <c r="BV3" s="234" t="s">
        <v>133</v>
      </c>
      <c r="BW3" s="41" t="s">
        <v>139</v>
      </c>
      <c r="BX3" s="235" t="s">
        <v>135</v>
      </c>
      <c r="BY3" s="234" t="s">
        <v>133</v>
      </c>
      <c r="BZ3" s="41" t="s">
        <v>139</v>
      </c>
      <c r="CA3" s="235" t="s">
        <v>135</v>
      </c>
      <c r="CB3" s="228" t="s">
        <v>133</v>
      </c>
      <c r="CC3" s="41" t="s">
        <v>139</v>
      </c>
      <c r="CD3" s="229" t="s">
        <v>135</v>
      </c>
      <c r="CE3" s="41" t="s">
        <v>133</v>
      </c>
      <c r="CF3" s="41" t="s">
        <v>139</v>
      </c>
      <c r="CG3" s="238" t="s">
        <v>135</v>
      </c>
      <c r="CH3" s="364" t="s">
        <v>133</v>
      </c>
      <c r="CI3" s="365" t="s">
        <v>139</v>
      </c>
      <c r="CJ3" s="366" t="s">
        <v>135</v>
      </c>
      <c r="CK3" s="364" t="s">
        <v>133</v>
      </c>
      <c r="CL3" s="365" t="s">
        <v>139</v>
      </c>
      <c r="CM3" s="366" t="s">
        <v>135</v>
      </c>
      <c r="CN3" s="365" t="s">
        <v>133</v>
      </c>
      <c r="CO3" s="365" t="s">
        <v>139</v>
      </c>
      <c r="CP3" s="368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64" t="s">
        <v>133</v>
      </c>
      <c r="DD3" s="365" t="s">
        <v>139</v>
      </c>
      <c r="DE3" s="366" t="s">
        <v>135</v>
      </c>
      <c r="DF3" s="308" t="s">
        <v>133</v>
      </c>
      <c r="DG3" s="239" t="s">
        <v>139</v>
      </c>
      <c r="DH3" s="240" t="s">
        <v>135</v>
      </c>
    </row>
    <row r="4" spans="1:112" s="133" customFormat="1" ht="14.25">
      <c r="A4" s="192" t="s">
        <v>11</v>
      </c>
      <c r="B4" s="203">
        <f>B10+B46</f>
        <v>16970025.299999997</v>
      </c>
      <c r="C4" s="203">
        <f>C10+C46</f>
        <v>0</v>
      </c>
      <c r="D4" s="336">
        <f aca="true" t="shared" si="0" ref="D4:S4">D10+D46</f>
        <v>0</v>
      </c>
      <c r="E4" s="203">
        <f t="shared" si="0"/>
        <v>891647.3799999999</v>
      </c>
      <c r="F4" s="203">
        <f t="shared" si="0"/>
        <v>0</v>
      </c>
      <c r="G4" s="336">
        <f t="shared" si="0"/>
        <v>0</v>
      </c>
      <c r="H4" s="203">
        <f t="shared" si="0"/>
        <v>830954.06</v>
      </c>
      <c r="I4" s="203">
        <f t="shared" si="0"/>
        <v>0</v>
      </c>
      <c r="J4" s="336">
        <f t="shared" si="0"/>
        <v>0</v>
      </c>
      <c r="K4" s="203">
        <f t="shared" si="0"/>
        <v>577727.49</v>
      </c>
      <c r="L4" s="203">
        <f t="shared" si="0"/>
        <v>0</v>
      </c>
      <c r="M4" s="336">
        <f t="shared" si="0"/>
        <v>0</v>
      </c>
      <c r="N4" s="203">
        <f t="shared" si="0"/>
        <v>620079.52</v>
      </c>
      <c r="O4" s="203">
        <f t="shared" si="0"/>
        <v>0</v>
      </c>
      <c r="P4" s="341">
        <f t="shared" si="0"/>
        <v>0</v>
      </c>
      <c r="Q4" s="349">
        <f t="shared" si="0"/>
        <v>388678.14</v>
      </c>
      <c r="R4" s="350">
        <f t="shared" si="0"/>
        <v>0</v>
      </c>
      <c r="S4" s="351">
        <f t="shared" si="0"/>
        <v>0</v>
      </c>
      <c r="T4" s="206">
        <f>B4+E4+H4+K4+N4+Q4</f>
        <v>20279111.889999993</v>
      </c>
      <c r="U4" s="206">
        <f>C4+F4+I4+L4+O4+R4</f>
        <v>0</v>
      </c>
      <c r="V4" s="356">
        <f>D4+G4+J4+M4+P4+S4</f>
        <v>0</v>
      </c>
      <c r="W4" s="203">
        <f>W10+W46</f>
        <v>11989842.71</v>
      </c>
      <c r="X4" s="203">
        <f aca="true" t="shared" si="1" ref="X4:BF4">X10+X46</f>
        <v>0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970907.94</v>
      </c>
      <c r="AD4" s="203">
        <f t="shared" si="1"/>
        <v>0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3821268.25</v>
      </c>
      <c r="AJ4" s="203">
        <f t="shared" si="1"/>
        <v>0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268477.41</v>
      </c>
      <c r="AP4" s="203">
        <f t="shared" si="1"/>
        <v>0</v>
      </c>
      <c r="AQ4" s="336">
        <f t="shared" si="1"/>
        <v>0</v>
      </c>
      <c r="AR4" s="203">
        <f t="shared" si="1"/>
        <v>510313.05</v>
      </c>
      <c r="AS4" s="203">
        <f t="shared" si="1"/>
        <v>0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795020.02</v>
      </c>
      <c r="BE4" s="203">
        <f t="shared" si="1"/>
        <v>0</v>
      </c>
      <c r="BF4" s="336">
        <f t="shared" si="1"/>
        <v>0</v>
      </c>
      <c r="BG4" s="203">
        <f>BG10+BG46</f>
        <v>817208.9199999998</v>
      </c>
      <c r="BH4" s="203">
        <f>BH10+BH46</f>
        <v>0</v>
      </c>
      <c r="BI4" s="336">
        <f>BI10+BI46</f>
        <v>0</v>
      </c>
      <c r="BJ4" s="203">
        <f>W4+Z4+AC4+AF4+AI4+AL4+AO4+AR4+AU4+AX4+BA4+BD4+BG4</f>
        <v>19173038.299999997</v>
      </c>
      <c r="BK4" s="204">
        <f>X4+AA4+AD4+AG4+AJ4+AM4+AP4+AS4+AV4+AY4+BB4+BE4</f>
        <v>0</v>
      </c>
      <c r="BL4" s="205">
        <f>Y4+AB4+AE4+AH4+AK4+AN4+AQ4+AT4+AW4+AZ4+BC4+BF4</f>
        <v>0</v>
      </c>
      <c r="BM4" s="203">
        <f>BM10+BM46</f>
        <v>0</v>
      </c>
      <c r="BN4" s="203">
        <f aca="true" t="shared" si="2" ref="BN4:DH4">BN10+BN46</f>
        <v>0</v>
      </c>
      <c r="BO4" s="359">
        <f t="shared" si="2"/>
        <v>0</v>
      </c>
      <c r="BP4" s="203">
        <f t="shared" si="2"/>
        <v>0</v>
      </c>
      <c r="BQ4" s="203">
        <f t="shared" si="2"/>
        <v>0</v>
      </c>
      <c r="BR4" s="336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0</v>
      </c>
      <c r="BW4" s="203">
        <f t="shared" si="2"/>
        <v>0</v>
      </c>
      <c r="BX4" s="203">
        <f t="shared" si="2"/>
        <v>0</v>
      </c>
      <c r="BY4" s="203">
        <f t="shared" si="2"/>
        <v>14138.83</v>
      </c>
      <c r="BZ4" s="203">
        <f t="shared" si="2"/>
        <v>0</v>
      </c>
      <c r="CA4" s="203">
        <f t="shared" si="2"/>
        <v>0</v>
      </c>
      <c r="CB4" s="203">
        <f t="shared" si="2"/>
        <v>10508.93</v>
      </c>
      <c r="CC4" s="203">
        <f t="shared" si="2"/>
        <v>0</v>
      </c>
      <c r="CD4" s="203">
        <f t="shared" si="2"/>
        <v>0</v>
      </c>
      <c r="CE4" s="203">
        <f t="shared" si="2"/>
        <v>0</v>
      </c>
      <c r="CF4" s="203">
        <f t="shared" si="2"/>
        <v>0</v>
      </c>
      <c r="CG4" s="342">
        <f t="shared" si="2"/>
        <v>0</v>
      </c>
      <c r="CH4" s="203">
        <f t="shared" si="2"/>
        <v>149547.91999999998</v>
      </c>
      <c r="CI4" s="203">
        <f t="shared" si="2"/>
        <v>0</v>
      </c>
      <c r="CJ4" s="371">
        <f t="shared" si="2"/>
        <v>0</v>
      </c>
      <c r="CK4" s="203">
        <f t="shared" si="2"/>
        <v>3867304.59</v>
      </c>
      <c r="CL4" s="203">
        <f t="shared" si="2"/>
        <v>0</v>
      </c>
      <c r="CM4" s="371">
        <f t="shared" si="2"/>
        <v>0</v>
      </c>
      <c r="CN4" s="206">
        <f t="shared" si="2"/>
        <v>330786.4300000001</v>
      </c>
      <c r="CO4" s="203">
        <f t="shared" si="2"/>
        <v>0</v>
      </c>
      <c r="CP4" s="342">
        <f t="shared" si="2"/>
        <v>0</v>
      </c>
      <c r="CQ4" s="203">
        <f t="shared" si="2"/>
        <v>226047.23</v>
      </c>
      <c r="CR4" s="203">
        <f t="shared" si="2"/>
        <v>0</v>
      </c>
      <c r="CS4" s="371">
        <f t="shared" si="2"/>
        <v>0</v>
      </c>
      <c r="CT4" s="203">
        <f t="shared" si="2"/>
        <v>43749.07</v>
      </c>
      <c r="CU4" s="203">
        <f t="shared" si="2"/>
        <v>0</v>
      </c>
      <c r="CV4" s="371">
        <f t="shared" si="2"/>
        <v>0</v>
      </c>
      <c r="CW4" s="203">
        <f t="shared" si="2"/>
        <v>369981.65</v>
      </c>
      <c r="CX4" s="203">
        <f t="shared" si="2"/>
        <v>0</v>
      </c>
      <c r="CY4" s="371">
        <f t="shared" si="2"/>
        <v>0</v>
      </c>
      <c r="CZ4" s="203">
        <f t="shared" si="2"/>
        <v>4987416.890000001</v>
      </c>
      <c r="DA4" s="203">
        <f t="shared" si="2"/>
        <v>0</v>
      </c>
      <c r="DB4" s="371">
        <f t="shared" si="2"/>
        <v>0</v>
      </c>
      <c r="DC4" s="363">
        <f t="shared" si="2"/>
        <v>0</v>
      </c>
      <c r="DD4" s="363">
        <f t="shared" si="2"/>
        <v>0</v>
      </c>
      <c r="DE4" s="369">
        <f t="shared" si="2"/>
        <v>0</v>
      </c>
      <c r="DF4" s="206">
        <f t="shared" si="2"/>
        <v>44464214.83999999</v>
      </c>
      <c r="DG4" s="203">
        <f t="shared" si="2"/>
        <v>0</v>
      </c>
      <c r="DH4" s="203">
        <f t="shared" si="2"/>
        <v>0</v>
      </c>
    </row>
    <row r="5" spans="1:112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07"/>
      <c r="BH5" s="208"/>
      <c r="BI5" s="233"/>
      <c r="BJ5" s="213">
        <f>W5+Z5+AC5+AF5+AI5+AL5+AO5+AR5+AU5+AX5+BA5+BD5</f>
        <v>0</v>
      </c>
      <c r="BK5" s="212">
        <f aca="true" t="shared" si="4" ref="BK5:BK67">X5+AA5+AD5+AG5+AJ5+AM5+AP5+AS5+AV5+AY5+BB5+BE5</f>
        <v>0</v>
      </c>
      <c r="BL5" s="214">
        <f aca="true" t="shared" si="5" ref="BL5:BL37">Y5+AB5+AE5+AH5+AK5+AN5+AQ5+AT5+AW5+AZ5+BC5+BF5</f>
        <v>0</v>
      </c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33"/>
      <c r="CB5" s="207"/>
      <c r="CC5" s="208"/>
      <c r="CD5" s="210"/>
      <c r="CE5" s="226"/>
      <c r="CF5" s="208"/>
      <c r="CG5" s="209"/>
      <c r="CH5" s="207"/>
      <c r="CI5" s="208"/>
      <c r="CJ5" s="210"/>
      <c r="CK5" s="207"/>
      <c r="CL5" s="208"/>
      <c r="CM5" s="210"/>
      <c r="CN5" s="226"/>
      <c r="CO5" s="208"/>
      <c r="CP5" s="209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07"/>
      <c r="DD5" s="208"/>
      <c r="DE5" s="210"/>
      <c r="DF5" s="211">
        <f aca="true" t="shared" si="6" ref="DF5:DH8">T5+BJ5+BP5+BY5+CE5+BM5+CB5</f>
        <v>0</v>
      </c>
      <c r="DG5" s="212">
        <f t="shared" si="6"/>
        <v>0</v>
      </c>
      <c r="DH5" s="214">
        <f t="shared" si="6"/>
        <v>0</v>
      </c>
    </row>
    <row r="6" spans="1:112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07"/>
      <c r="BH6" s="208"/>
      <c r="BI6" s="233"/>
      <c r="BJ6" s="213">
        <f>W6+Z6+AC6+AF6+AI6+AL6+AO6+AR6+AU6+AX6+BA6+BD6</f>
        <v>0</v>
      </c>
      <c r="BK6" s="212">
        <f t="shared" si="4"/>
        <v>0</v>
      </c>
      <c r="BL6" s="214">
        <f t="shared" si="5"/>
        <v>0</v>
      </c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33"/>
      <c r="CB6" s="207"/>
      <c r="CC6" s="208"/>
      <c r="CD6" s="210"/>
      <c r="CE6" s="226"/>
      <c r="CF6" s="208"/>
      <c r="CG6" s="209"/>
      <c r="CH6" s="207"/>
      <c r="CI6" s="208"/>
      <c r="CJ6" s="210"/>
      <c r="CK6" s="207"/>
      <c r="CL6" s="208"/>
      <c r="CM6" s="210"/>
      <c r="CN6" s="226"/>
      <c r="CO6" s="208"/>
      <c r="CP6" s="209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07"/>
      <c r="DD6" s="208"/>
      <c r="DE6" s="210"/>
      <c r="DF6" s="211">
        <f t="shared" si="6"/>
        <v>0</v>
      </c>
      <c r="DG6" s="212">
        <f t="shared" si="6"/>
        <v>0</v>
      </c>
      <c r="DH6" s="214">
        <f t="shared" si="6"/>
        <v>0</v>
      </c>
    </row>
    <row r="7" spans="1:112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07"/>
      <c r="BH7" s="208"/>
      <c r="BI7" s="233"/>
      <c r="BJ7" s="213">
        <f>W7+Z7+AC7+AF7+AI7+AL7+AO7+AR7+AU7+AX7+BA7+BD7</f>
        <v>0</v>
      </c>
      <c r="BK7" s="212">
        <f t="shared" si="4"/>
        <v>0</v>
      </c>
      <c r="BL7" s="214">
        <f t="shared" si="5"/>
        <v>0</v>
      </c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33"/>
      <c r="CB7" s="207"/>
      <c r="CC7" s="208"/>
      <c r="CD7" s="210"/>
      <c r="CE7" s="226"/>
      <c r="CF7" s="208"/>
      <c r="CG7" s="209"/>
      <c r="CH7" s="207"/>
      <c r="CI7" s="208"/>
      <c r="CJ7" s="210"/>
      <c r="CK7" s="207"/>
      <c r="CL7" s="208"/>
      <c r="CM7" s="210"/>
      <c r="CN7" s="226"/>
      <c r="CO7" s="208"/>
      <c r="CP7" s="209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07"/>
      <c r="DD7" s="208"/>
      <c r="DE7" s="210"/>
      <c r="DF7" s="211">
        <f t="shared" si="6"/>
        <v>0</v>
      </c>
      <c r="DG7" s="212">
        <f t="shared" si="6"/>
        <v>0</v>
      </c>
      <c r="DH7" s="214">
        <f t="shared" si="6"/>
        <v>0</v>
      </c>
    </row>
    <row r="8" spans="1:112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07"/>
      <c r="BH8" s="208"/>
      <c r="BI8" s="233"/>
      <c r="BJ8" s="213">
        <f>W8+Z8+AC8+AF8+AI8+AL8+AO8+AR8+AU8+AX8+BA8+BD8</f>
        <v>0</v>
      </c>
      <c r="BK8" s="212">
        <f t="shared" si="4"/>
        <v>0</v>
      </c>
      <c r="BL8" s="214">
        <f t="shared" si="5"/>
        <v>0</v>
      </c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33"/>
      <c r="CB8" s="207"/>
      <c r="CC8" s="208"/>
      <c r="CD8" s="210"/>
      <c r="CE8" s="226"/>
      <c r="CF8" s="208"/>
      <c r="CG8" s="209"/>
      <c r="CH8" s="207"/>
      <c r="CI8" s="208"/>
      <c r="CJ8" s="210"/>
      <c r="CK8" s="207"/>
      <c r="CL8" s="208"/>
      <c r="CM8" s="210"/>
      <c r="CN8" s="226"/>
      <c r="CO8" s="208"/>
      <c r="CP8" s="209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07"/>
      <c r="DD8" s="208"/>
      <c r="DE8" s="210"/>
      <c r="DF8" s="211">
        <f t="shared" si="6"/>
        <v>0</v>
      </c>
      <c r="DG8" s="212">
        <f t="shared" si="6"/>
        <v>0</v>
      </c>
      <c r="DH8" s="214">
        <f t="shared" si="6"/>
        <v>0</v>
      </c>
    </row>
    <row r="9" spans="1:112" s="133" customFormat="1" ht="15">
      <c r="A9" s="195" t="s">
        <v>20</v>
      </c>
      <c r="B9" s="213">
        <f>B10+B46</f>
        <v>16970025.299999997</v>
      </c>
      <c r="C9" s="213">
        <f>C10+C46</f>
        <v>0</v>
      </c>
      <c r="D9" s="245">
        <f>D10+D46</f>
        <v>0</v>
      </c>
      <c r="E9" s="213">
        <f aca="true" t="shared" si="7" ref="E9:S9">E10+E46</f>
        <v>891647.3799999999</v>
      </c>
      <c r="F9" s="213">
        <f t="shared" si="7"/>
        <v>0</v>
      </c>
      <c r="G9" s="237">
        <f t="shared" si="7"/>
        <v>0</v>
      </c>
      <c r="H9" s="213">
        <f>H10+H46</f>
        <v>830954.06</v>
      </c>
      <c r="I9" s="212">
        <f>I10+I46</f>
        <v>0</v>
      </c>
      <c r="J9" s="237">
        <f t="shared" si="7"/>
        <v>0</v>
      </c>
      <c r="K9" s="213">
        <f t="shared" si="7"/>
        <v>577727.49</v>
      </c>
      <c r="L9" s="212">
        <f t="shared" si="7"/>
        <v>0</v>
      </c>
      <c r="M9" s="237">
        <f t="shared" si="7"/>
        <v>0</v>
      </c>
      <c r="N9" s="213">
        <f t="shared" si="7"/>
        <v>620079.52</v>
      </c>
      <c r="O9" s="212">
        <f t="shared" si="7"/>
        <v>0</v>
      </c>
      <c r="P9" s="245">
        <f t="shared" si="7"/>
        <v>0</v>
      </c>
      <c r="Q9" s="213">
        <f t="shared" si="7"/>
        <v>388678.14</v>
      </c>
      <c r="R9" s="212">
        <f t="shared" si="7"/>
        <v>0</v>
      </c>
      <c r="S9" s="214">
        <f t="shared" si="7"/>
        <v>0</v>
      </c>
      <c r="T9" s="211">
        <f>B9+E9+H9+K9+N9+Q9</f>
        <v>20279111.889999993</v>
      </c>
      <c r="U9" s="211">
        <f aca="true" t="shared" si="8" ref="U9:V12">C9+F9+I9+L9+O9+R9</f>
        <v>0</v>
      </c>
      <c r="V9" s="357">
        <f t="shared" si="8"/>
        <v>0</v>
      </c>
      <c r="W9" s="213">
        <f aca="true" t="shared" si="9" ref="W9:BF9">W10+W46</f>
        <v>11989842.71</v>
      </c>
      <c r="X9" s="212">
        <f t="shared" si="9"/>
        <v>0</v>
      </c>
      <c r="Y9" s="237">
        <f t="shared" si="9"/>
        <v>0</v>
      </c>
      <c r="Z9" s="213">
        <f t="shared" si="9"/>
        <v>0</v>
      </c>
      <c r="AA9" s="212">
        <f t="shared" si="9"/>
        <v>0</v>
      </c>
      <c r="AB9" s="237">
        <f t="shared" si="9"/>
        <v>0</v>
      </c>
      <c r="AC9" s="213">
        <f t="shared" si="9"/>
        <v>970907.94</v>
      </c>
      <c r="AD9" s="212">
        <f t="shared" si="9"/>
        <v>0</v>
      </c>
      <c r="AE9" s="237">
        <f t="shared" si="9"/>
        <v>0</v>
      </c>
      <c r="AF9" s="211">
        <f t="shared" si="9"/>
        <v>0</v>
      </c>
      <c r="AG9" s="212">
        <f t="shared" si="9"/>
        <v>0</v>
      </c>
      <c r="AH9" s="245">
        <f t="shared" si="9"/>
        <v>0</v>
      </c>
      <c r="AI9" s="213">
        <f t="shared" si="9"/>
        <v>3821268.25</v>
      </c>
      <c r="AJ9" s="212">
        <f t="shared" si="9"/>
        <v>0</v>
      </c>
      <c r="AK9" s="237">
        <f t="shared" si="9"/>
        <v>0</v>
      </c>
      <c r="AL9" s="211">
        <f t="shared" si="9"/>
        <v>0</v>
      </c>
      <c r="AM9" s="212">
        <f t="shared" si="9"/>
        <v>0</v>
      </c>
      <c r="AN9" s="245">
        <f t="shared" si="9"/>
        <v>0</v>
      </c>
      <c r="AO9" s="213">
        <f>AO10+AO46</f>
        <v>268477.41</v>
      </c>
      <c r="AP9" s="212">
        <f>AP10+AP46</f>
        <v>0</v>
      </c>
      <c r="AQ9" s="237">
        <f t="shared" si="9"/>
        <v>0</v>
      </c>
      <c r="AR9" s="213">
        <f t="shared" si="9"/>
        <v>510313.05</v>
      </c>
      <c r="AS9" s="212">
        <f t="shared" si="9"/>
        <v>0</v>
      </c>
      <c r="AT9" s="237">
        <f t="shared" si="9"/>
        <v>0</v>
      </c>
      <c r="AU9" s="211">
        <f t="shared" si="9"/>
        <v>0</v>
      </c>
      <c r="AV9" s="212">
        <f t="shared" si="9"/>
        <v>0</v>
      </c>
      <c r="AW9" s="212">
        <f t="shared" si="9"/>
        <v>0</v>
      </c>
      <c r="AX9" s="212">
        <f t="shared" si="9"/>
        <v>0</v>
      </c>
      <c r="AY9" s="212">
        <f t="shared" si="9"/>
        <v>0</v>
      </c>
      <c r="AZ9" s="212">
        <f t="shared" si="9"/>
        <v>0</v>
      </c>
      <c r="BA9" s="212">
        <f t="shared" si="9"/>
        <v>0</v>
      </c>
      <c r="BB9" s="212">
        <f t="shared" si="9"/>
        <v>0</v>
      </c>
      <c r="BC9" s="202">
        <f t="shared" si="9"/>
        <v>0</v>
      </c>
      <c r="BD9" s="213">
        <f t="shared" si="9"/>
        <v>795020.02</v>
      </c>
      <c r="BE9" s="212">
        <f t="shared" si="9"/>
        <v>0</v>
      </c>
      <c r="BF9" s="237">
        <f t="shared" si="9"/>
        <v>0</v>
      </c>
      <c r="BG9" s="213">
        <f>BG10+BG46</f>
        <v>817208.9199999998</v>
      </c>
      <c r="BH9" s="212">
        <f>BH10+BH46</f>
        <v>0</v>
      </c>
      <c r="BI9" s="237">
        <f>BI10+BI46</f>
        <v>0</v>
      </c>
      <c r="BJ9" s="213">
        <f>W9+Z9+AC9+AF9+AI9+AL9+AO9+AR9+AU9+AX9+BA9+BD9+BG9</f>
        <v>19173038.299999997</v>
      </c>
      <c r="BK9" s="212">
        <f>BK10+BK46</f>
        <v>0</v>
      </c>
      <c r="BL9" s="214">
        <f t="shared" si="5"/>
        <v>0</v>
      </c>
      <c r="BM9" s="213">
        <f>BM10+BM46+BN23</f>
        <v>0</v>
      </c>
      <c r="BN9" s="212">
        <f>BN10+BN46</f>
        <v>0</v>
      </c>
      <c r="BO9" s="237">
        <f>BO10+BO46</f>
        <v>0</v>
      </c>
      <c r="BP9" s="213">
        <f>BP10+BP46</f>
        <v>0</v>
      </c>
      <c r="BQ9" s="212">
        <f>BQ10+BQ46</f>
        <v>0</v>
      </c>
      <c r="BR9" s="237">
        <f>BR10+BR46</f>
        <v>0</v>
      </c>
      <c r="BS9" s="213">
        <f aca="true" t="shared" si="10" ref="BS9:DH9">BS10+BS46</f>
        <v>0</v>
      </c>
      <c r="BT9" s="213">
        <f t="shared" si="10"/>
        <v>0</v>
      </c>
      <c r="BU9" s="213">
        <f t="shared" si="10"/>
        <v>0</v>
      </c>
      <c r="BV9" s="213">
        <f t="shared" si="10"/>
        <v>0</v>
      </c>
      <c r="BW9" s="213">
        <f t="shared" si="10"/>
        <v>0</v>
      </c>
      <c r="BX9" s="213">
        <f t="shared" si="10"/>
        <v>0</v>
      </c>
      <c r="BY9" s="213">
        <f t="shared" si="10"/>
        <v>14138.83</v>
      </c>
      <c r="BZ9" s="213">
        <f t="shared" si="10"/>
        <v>0</v>
      </c>
      <c r="CA9" s="213">
        <f t="shared" si="10"/>
        <v>0</v>
      </c>
      <c r="CB9" s="213">
        <f t="shared" si="10"/>
        <v>10508.93</v>
      </c>
      <c r="CC9" s="213">
        <f t="shared" si="10"/>
        <v>0</v>
      </c>
      <c r="CD9" s="213">
        <f t="shared" si="10"/>
        <v>0</v>
      </c>
      <c r="CE9" s="213">
        <f t="shared" si="10"/>
        <v>0</v>
      </c>
      <c r="CF9" s="213">
        <f t="shared" si="10"/>
        <v>0</v>
      </c>
      <c r="CG9" s="360">
        <f t="shared" si="10"/>
        <v>0</v>
      </c>
      <c r="CH9" s="213">
        <f>CH10+CH46</f>
        <v>149547.91999999998</v>
      </c>
      <c r="CI9" s="213">
        <f>CI10+CI46</f>
        <v>0</v>
      </c>
      <c r="CJ9" s="370">
        <f>CJ10+CJ46</f>
        <v>0</v>
      </c>
      <c r="CK9" s="213">
        <f aca="true" t="shared" si="11" ref="CK9:DB9">CK10+CK46</f>
        <v>3867304.59</v>
      </c>
      <c r="CL9" s="213">
        <f t="shared" si="11"/>
        <v>0</v>
      </c>
      <c r="CM9" s="370">
        <f t="shared" si="11"/>
        <v>0</v>
      </c>
      <c r="CN9" s="211">
        <f t="shared" si="11"/>
        <v>330786.4300000001</v>
      </c>
      <c r="CO9" s="213">
        <f t="shared" si="11"/>
        <v>0</v>
      </c>
      <c r="CP9" s="360">
        <f t="shared" si="11"/>
        <v>0</v>
      </c>
      <c r="CQ9" s="213">
        <f t="shared" si="11"/>
        <v>226047.23</v>
      </c>
      <c r="CR9" s="213">
        <f t="shared" si="11"/>
        <v>0</v>
      </c>
      <c r="CS9" s="370">
        <f t="shared" si="11"/>
        <v>0</v>
      </c>
      <c r="CT9" s="213">
        <f t="shared" si="11"/>
        <v>43749.07</v>
      </c>
      <c r="CU9" s="213">
        <f t="shared" si="11"/>
        <v>0</v>
      </c>
      <c r="CV9" s="370">
        <f t="shared" si="11"/>
        <v>0</v>
      </c>
      <c r="CW9" s="213">
        <f t="shared" si="11"/>
        <v>369981.65</v>
      </c>
      <c r="CX9" s="213">
        <f t="shared" si="11"/>
        <v>0</v>
      </c>
      <c r="CY9" s="370">
        <f t="shared" si="11"/>
        <v>0</v>
      </c>
      <c r="CZ9" s="213">
        <f t="shared" si="11"/>
        <v>4987416.890000001</v>
      </c>
      <c r="DA9" s="213">
        <f t="shared" si="11"/>
        <v>0</v>
      </c>
      <c r="DB9" s="370">
        <f t="shared" si="11"/>
        <v>0</v>
      </c>
      <c r="DC9" s="213">
        <f t="shared" si="10"/>
        <v>0</v>
      </c>
      <c r="DD9" s="213">
        <f t="shared" si="10"/>
        <v>0</v>
      </c>
      <c r="DE9" s="370">
        <f t="shared" si="10"/>
        <v>0</v>
      </c>
      <c r="DF9" s="211">
        <f t="shared" si="10"/>
        <v>44464214.83999999</v>
      </c>
      <c r="DG9" s="213">
        <f t="shared" si="10"/>
        <v>0</v>
      </c>
      <c r="DH9" s="213">
        <f t="shared" si="10"/>
        <v>0</v>
      </c>
    </row>
    <row r="10" spans="1:112" ht="14.25">
      <c r="A10" s="200" t="s">
        <v>341</v>
      </c>
      <c r="B10" s="203">
        <f>B11+B16+B37+B38+B41+B45</f>
        <v>16970025.299999997</v>
      </c>
      <c r="C10" s="203">
        <f>C11+C16+C37+C38+C41+C45</f>
        <v>0</v>
      </c>
      <c r="D10" s="336">
        <f aca="true" t="shared" si="12" ref="D10:S10">D11+D16+D37+D38+D41+D45</f>
        <v>0</v>
      </c>
      <c r="E10" s="203">
        <f>E11+E16+E37+E38+E41+E45</f>
        <v>891647.3799999999</v>
      </c>
      <c r="F10" s="203">
        <f t="shared" si="12"/>
        <v>0</v>
      </c>
      <c r="G10" s="336">
        <f t="shared" si="12"/>
        <v>0</v>
      </c>
      <c r="H10" s="203">
        <f t="shared" si="12"/>
        <v>830954.06</v>
      </c>
      <c r="I10" s="203">
        <f t="shared" si="12"/>
        <v>0</v>
      </c>
      <c r="J10" s="336">
        <f t="shared" si="12"/>
        <v>0</v>
      </c>
      <c r="K10" s="203">
        <f t="shared" si="12"/>
        <v>577727.49</v>
      </c>
      <c r="L10" s="203">
        <f t="shared" si="12"/>
        <v>0</v>
      </c>
      <c r="M10" s="336">
        <f t="shared" si="12"/>
        <v>0</v>
      </c>
      <c r="N10" s="203">
        <f t="shared" si="12"/>
        <v>620079.52</v>
      </c>
      <c r="O10" s="203">
        <f t="shared" si="12"/>
        <v>0</v>
      </c>
      <c r="P10" s="341">
        <f t="shared" si="12"/>
        <v>0</v>
      </c>
      <c r="Q10" s="203">
        <f t="shared" si="12"/>
        <v>388678.14</v>
      </c>
      <c r="R10" s="204">
        <f t="shared" si="12"/>
        <v>0</v>
      </c>
      <c r="S10" s="205">
        <f t="shared" si="12"/>
        <v>0</v>
      </c>
      <c r="T10" s="206">
        <f>B10+E10+H10+K10+N10+Q10</f>
        <v>20279111.889999993</v>
      </c>
      <c r="U10" s="206">
        <f t="shared" si="8"/>
        <v>0</v>
      </c>
      <c r="V10" s="356">
        <f t="shared" si="8"/>
        <v>0</v>
      </c>
      <c r="W10" s="203">
        <f>W11+W16+W37+W41+W45</f>
        <v>11956088.71</v>
      </c>
      <c r="X10" s="203">
        <f>X11+X16+X37+X41+X45</f>
        <v>0</v>
      </c>
      <c r="Y10" s="336">
        <f aca="true" t="shared" si="13" ref="Y10:BF10">Y11+Y16+Y37+Y41+Y45</f>
        <v>0</v>
      </c>
      <c r="Z10" s="203">
        <f t="shared" si="13"/>
        <v>0</v>
      </c>
      <c r="AA10" s="203">
        <f t="shared" si="13"/>
        <v>0</v>
      </c>
      <c r="AB10" s="336">
        <f t="shared" si="13"/>
        <v>0</v>
      </c>
      <c r="AC10" s="203">
        <f t="shared" si="13"/>
        <v>956222.94</v>
      </c>
      <c r="AD10" s="203">
        <f t="shared" si="13"/>
        <v>0</v>
      </c>
      <c r="AE10" s="336">
        <f t="shared" si="13"/>
        <v>0</v>
      </c>
      <c r="AF10" s="203">
        <f t="shared" si="13"/>
        <v>0</v>
      </c>
      <c r="AG10" s="203">
        <f t="shared" si="13"/>
        <v>0</v>
      </c>
      <c r="AH10" s="336">
        <f t="shared" si="13"/>
        <v>0</v>
      </c>
      <c r="AI10" s="203">
        <f t="shared" si="13"/>
        <v>3724549.01</v>
      </c>
      <c r="AJ10" s="203">
        <f t="shared" si="13"/>
        <v>0</v>
      </c>
      <c r="AK10" s="336">
        <f t="shared" si="13"/>
        <v>0</v>
      </c>
      <c r="AL10" s="203">
        <f t="shared" si="13"/>
        <v>0</v>
      </c>
      <c r="AM10" s="203">
        <f t="shared" si="13"/>
        <v>0</v>
      </c>
      <c r="AN10" s="336">
        <f t="shared" si="13"/>
        <v>0</v>
      </c>
      <c r="AO10" s="203">
        <f t="shared" si="13"/>
        <v>268477.41</v>
      </c>
      <c r="AP10" s="203">
        <f t="shared" si="13"/>
        <v>0</v>
      </c>
      <c r="AQ10" s="336">
        <f t="shared" si="13"/>
        <v>0</v>
      </c>
      <c r="AR10" s="203">
        <f t="shared" si="13"/>
        <v>503031.05</v>
      </c>
      <c r="AS10" s="203">
        <f t="shared" si="13"/>
        <v>0</v>
      </c>
      <c r="AT10" s="336">
        <f t="shared" si="13"/>
        <v>0</v>
      </c>
      <c r="AU10" s="203">
        <f t="shared" si="13"/>
        <v>0</v>
      </c>
      <c r="AV10" s="203">
        <f t="shared" si="13"/>
        <v>0</v>
      </c>
      <c r="AW10" s="203">
        <f t="shared" si="13"/>
        <v>0</v>
      </c>
      <c r="AX10" s="203">
        <f t="shared" si="13"/>
        <v>0</v>
      </c>
      <c r="AY10" s="203">
        <f t="shared" si="13"/>
        <v>0</v>
      </c>
      <c r="AZ10" s="203">
        <f t="shared" si="13"/>
        <v>0</v>
      </c>
      <c r="BA10" s="203">
        <f t="shared" si="13"/>
        <v>0</v>
      </c>
      <c r="BB10" s="203">
        <f t="shared" si="13"/>
        <v>0</v>
      </c>
      <c r="BC10" s="203">
        <f t="shared" si="13"/>
        <v>0</v>
      </c>
      <c r="BD10" s="203">
        <f t="shared" si="13"/>
        <v>793620.02</v>
      </c>
      <c r="BE10" s="203">
        <f t="shared" si="13"/>
        <v>0</v>
      </c>
      <c r="BF10" s="336">
        <f t="shared" si="13"/>
        <v>0</v>
      </c>
      <c r="BG10" s="203">
        <f>BG11+BG16+BG37+BG41+BG45</f>
        <v>789208.9199999998</v>
      </c>
      <c r="BH10" s="203">
        <f>BH11+BH16+BH37+BH41+BH45</f>
        <v>0</v>
      </c>
      <c r="BI10" s="336">
        <f>BI11+BI16+BI37+BI41+BI45</f>
        <v>0</v>
      </c>
      <c r="BJ10" s="203">
        <f>W10+Z10+AC10+AF10+AI10+AL10+AO10+AR10+AU10+AX10+BA10+BD10+BG10</f>
        <v>18991198.06</v>
      </c>
      <c r="BK10" s="204">
        <f t="shared" si="4"/>
        <v>0</v>
      </c>
      <c r="BL10" s="205">
        <f t="shared" si="5"/>
        <v>0</v>
      </c>
      <c r="BM10" s="203">
        <f>BM11+BM16+BR24+BM41+BM45</f>
        <v>0</v>
      </c>
      <c r="BN10" s="203">
        <f>BN11+BN16+BN37+BN38+BN41+BN45</f>
        <v>0</v>
      </c>
      <c r="BO10" s="359">
        <f>BO11+BO16+BO37+BO38+BO41+BO45</f>
        <v>0</v>
      </c>
      <c r="BP10" s="203">
        <f>BP11+BP16+BP37+BP38+BP41+BP45</f>
        <v>0</v>
      </c>
      <c r="BQ10" s="203">
        <f aca="true" t="shared" si="14" ref="BQ10:CB10">BQ11+BQ16+BQ37+BQ38+BQ41+BQ45</f>
        <v>0</v>
      </c>
      <c r="BR10" s="203">
        <f t="shared" si="14"/>
        <v>0</v>
      </c>
      <c r="BS10" s="203">
        <f t="shared" si="14"/>
        <v>0</v>
      </c>
      <c r="BT10" s="203">
        <f t="shared" si="14"/>
        <v>0</v>
      </c>
      <c r="BU10" s="203">
        <f t="shared" si="14"/>
        <v>0</v>
      </c>
      <c r="BV10" s="203">
        <f t="shared" si="14"/>
        <v>0</v>
      </c>
      <c r="BW10" s="203">
        <f t="shared" si="14"/>
        <v>0</v>
      </c>
      <c r="BX10" s="203">
        <f t="shared" si="14"/>
        <v>0</v>
      </c>
      <c r="BY10" s="203">
        <f t="shared" si="14"/>
        <v>14138.83</v>
      </c>
      <c r="BZ10" s="203">
        <f t="shared" si="14"/>
        <v>0</v>
      </c>
      <c r="CA10" s="203">
        <f t="shared" si="14"/>
        <v>0</v>
      </c>
      <c r="CB10" s="203">
        <f t="shared" si="14"/>
        <v>4296.93</v>
      </c>
      <c r="CC10" s="203">
        <f aca="true" t="shared" si="15" ref="CC10:CJ10">CC11+CC16+CC37+CC38+CC41+CC45</f>
        <v>0</v>
      </c>
      <c r="CD10" s="203">
        <f t="shared" si="15"/>
        <v>0</v>
      </c>
      <c r="CE10" s="203">
        <f t="shared" si="15"/>
        <v>0</v>
      </c>
      <c r="CF10" s="203">
        <f t="shared" si="15"/>
        <v>0</v>
      </c>
      <c r="CG10" s="342">
        <f t="shared" si="15"/>
        <v>0</v>
      </c>
      <c r="CH10" s="203">
        <f t="shared" si="15"/>
        <v>119647.92</v>
      </c>
      <c r="CI10" s="203">
        <f t="shared" si="15"/>
        <v>0</v>
      </c>
      <c r="CJ10" s="371">
        <f t="shared" si="15"/>
        <v>0</v>
      </c>
      <c r="CK10" s="203">
        <f aca="true" t="shared" si="16" ref="CK10:DB10">CK11+CK16+CK37+CK38+CK41+CK45</f>
        <v>3848300.63</v>
      </c>
      <c r="CL10" s="203">
        <f t="shared" si="16"/>
        <v>0</v>
      </c>
      <c r="CM10" s="371">
        <f t="shared" si="16"/>
        <v>0</v>
      </c>
      <c r="CN10" s="206">
        <f t="shared" si="16"/>
        <v>304714.3700000001</v>
      </c>
      <c r="CO10" s="203">
        <f t="shared" si="16"/>
        <v>0</v>
      </c>
      <c r="CP10" s="342">
        <f t="shared" si="16"/>
        <v>0</v>
      </c>
      <c r="CQ10" s="203">
        <f t="shared" si="16"/>
        <v>215202.23</v>
      </c>
      <c r="CR10" s="203">
        <f t="shared" si="16"/>
        <v>0</v>
      </c>
      <c r="CS10" s="371">
        <f t="shared" si="16"/>
        <v>0</v>
      </c>
      <c r="CT10" s="203">
        <f t="shared" si="16"/>
        <v>43749.07</v>
      </c>
      <c r="CU10" s="203">
        <f t="shared" si="16"/>
        <v>0</v>
      </c>
      <c r="CV10" s="371">
        <f>CV11+CV16+CV37+CV38+CV41+CV45</f>
        <v>0</v>
      </c>
      <c r="CW10" s="203">
        <f>CW11+CW16+CW37+CW38+CW41+CW45</f>
        <v>308041.65</v>
      </c>
      <c r="CX10" s="203">
        <f t="shared" si="16"/>
        <v>0</v>
      </c>
      <c r="CY10" s="371">
        <f t="shared" si="16"/>
        <v>0</v>
      </c>
      <c r="CZ10" s="203">
        <f>CZ11+CZ16+CZ37+CZ38+CZ41+CZ45</f>
        <v>4839655.870000001</v>
      </c>
      <c r="DA10" s="203">
        <f t="shared" si="16"/>
        <v>0</v>
      </c>
      <c r="DB10" s="371">
        <f t="shared" si="16"/>
        <v>0</v>
      </c>
      <c r="DC10" s="203">
        <f aca="true" t="shared" si="17" ref="DC10:DH10">DC11+DC16+DC37+DC38+DC41+DC45</f>
        <v>0</v>
      </c>
      <c r="DD10" s="203">
        <f t="shared" si="17"/>
        <v>0</v>
      </c>
      <c r="DE10" s="371">
        <f t="shared" si="17"/>
        <v>0</v>
      </c>
      <c r="DF10" s="206">
        <f t="shared" si="17"/>
        <v>44128401.57999999</v>
      </c>
      <c r="DG10" s="203">
        <f t="shared" si="17"/>
        <v>0</v>
      </c>
      <c r="DH10" s="203">
        <f t="shared" si="17"/>
        <v>0</v>
      </c>
    </row>
    <row r="11" spans="1:112" ht="14.25">
      <c r="A11" s="200" t="s">
        <v>343</v>
      </c>
      <c r="B11" s="203">
        <f>B12+B15</f>
        <v>1244.4</v>
      </c>
      <c r="C11" s="203">
        <f aca="true" t="shared" si="18" ref="C11:S11">C12+C15</f>
        <v>0</v>
      </c>
      <c r="D11" s="336">
        <f t="shared" si="18"/>
        <v>0</v>
      </c>
      <c r="E11" s="203">
        <f t="shared" si="18"/>
        <v>20015.37</v>
      </c>
      <c r="F11" s="203">
        <f t="shared" si="18"/>
        <v>0</v>
      </c>
      <c r="G11" s="336">
        <f t="shared" si="18"/>
        <v>0</v>
      </c>
      <c r="H11" s="203">
        <f t="shared" si="18"/>
        <v>0</v>
      </c>
      <c r="I11" s="203">
        <f t="shared" si="18"/>
        <v>0</v>
      </c>
      <c r="J11" s="336">
        <f t="shared" si="18"/>
        <v>0</v>
      </c>
      <c r="K11" s="203">
        <f t="shared" si="18"/>
        <v>0</v>
      </c>
      <c r="L11" s="203">
        <f t="shared" si="18"/>
        <v>0</v>
      </c>
      <c r="M11" s="336">
        <f t="shared" si="18"/>
        <v>0</v>
      </c>
      <c r="N11" s="203">
        <f t="shared" si="18"/>
        <v>0</v>
      </c>
      <c r="O11" s="203">
        <f t="shared" si="18"/>
        <v>0</v>
      </c>
      <c r="P11" s="341">
        <f t="shared" si="18"/>
        <v>0</v>
      </c>
      <c r="Q11" s="203">
        <f t="shared" si="18"/>
        <v>178330</v>
      </c>
      <c r="R11" s="204">
        <f t="shared" si="18"/>
        <v>0</v>
      </c>
      <c r="S11" s="205">
        <f t="shared" si="18"/>
        <v>0</v>
      </c>
      <c r="T11" s="206">
        <f>B11+E11+H11+K11+N11+Q11</f>
        <v>199589.77</v>
      </c>
      <c r="U11" s="206">
        <f t="shared" si="8"/>
        <v>0</v>
      </c>
      <c r="V11" s="356">
        <f t="shared" si="8"/>
        <v>0</v>
      </c>
      <c r="W11" s="203">
        <f>W12+W15</f>
        <v>1224356.03</v>
      </c>
      <c r="X11" s="203">
        <f aca="true" t="shared" si="19" ref="X11:BF11">X12+X15</f>
        <v>0</v>
      </c>
      <c r="Y11" s="336">
        <f t="shared" si="19"/>
        <v>0</v>
      </c>
      <c r="Z11" s="203">
        <f t="shared" si="19"/>
        <v>0</v>
      </c>
      <c r="AA11" s="203">
        <f t="shared" si="19"/>
        <v>0</v>
      </c>
      <c r="AB11" s="336">
        <f t="shared" si="19"/>
        <v>0</v>
      </c>
      <c r="AC11" s="203">
        <f t="shared" si="19"/>
        <v>0</v>
      </c>
      <c r="AD11" s="203">
        <f t="shared" si="19"/>
        <v>0</v>
      </c>
      <c r="AE11" s="336">
        <f t="shared" si="19"/>
        <v>0</v>
      </c>
      <c r="AF11" s="203">
        <f t="shared" si="19"/>
        <v>0</v>
      </c>
      <c r="AG11" s="203">
        <f t="shared" si="19"/>
        <v>0</v>
      </c>
      <c r="AH11" s="336">
        <f t="shared" si="19"/>
        <v>0</v>
      </c>
      <c r="AI11" s="203">
        <f t="shared" si="19"/>
        <v>2530719.57</v>
      </c>
      <c r="AJ11" s="203">
        <f t="shared" si="19"/>
        <v>0</v>
      </c>
      <c r="AK11" s="336">
        <f t="shared" si="19"/>
        <v>0</v>
      </c>
      <c r="AL11" s="203">
        <f t="shared" si="19"/>
        <v>0</v>
      </c>
      <c r="AM11" s="203">
        <f t="shared" si="19"/>
        <v>0</v>
      </c>
      <c r="AN11" s="336">
        <f t="shared" si="19"/>
        <v>0</v>
      </c>
      <c r="AO11" s="203">
        <f t="shared" si="19"/>
        <v>0</v>
      </c>
      <c r="AP11" s="203">
        <f t="shared" si="19"/>
        <v>0</v>
      </c>
      <c r="AQ11" s="336">
        <f t="shared" si="19"/>
        <v>0</v>
      </c>
      <c r="AR11" s="203">
        <f t="shared" si="19"/>
        <v>28266.69</v>
      </c>
      <c r="AS11" s="203">
        <f t="shared" si="19"/>
        <v>0</v>
      </c>
      <c r="AT11" s="336">
        <f t="shared" si="19"/>
        <v>0</v>
      </c>
      <c r="AU11" s="203">
        <f t="shared" si="19"/>
        <v>0</v>
      </c>
      <c r="AV11" s="203">
        <f t="shared" si="19"/>
        <v>0</v>
      </c>
      <c r="AW11" s="203">
        <f t="shared" si="19"/>
        <v>0</v>
      </c>
      <c r="AX11" s="203">
        <f t="shared" si="19"/>
        <v>0</v>
      </c>
      <c r="AY11" s="203">
        <f t="shared" si="19"/>
        <v>0</v>
      </c>
      <c r="AZ11" s="203">
        <f t="shared" si="19"/>
        <v>0</v>
      </c>
      <c r="BA11" s="203">
        <f t="shared" si="19"/>
        <v>0</v>
      </c>
      <c r="BB11" s="203">
        <f t="shared" si="19"/>
        <v>0</v>
      </c>
      <c r="BC11" s="203">
        <f t="shared" si="19"/>
        <v>0</v>
      </c>
      <c r="BD11" s="203">
        <f t="shared" si="19"/>
        <v>167199.19999999998</v>
      </c>
      <c r="BE11" s="203">
        <f t="shared" si="19"/>
        <v>0</v>
      </c>
      <c r="BF11" s="336">
        <f t="shared" si="19"/>
        <v>0</v>
      </c>
      <c r="BG11" s="203">
        <f>BG12+BG15</f>
        <v>6483.74</v>
      </c>
      <c r="BH11" s="203">
        <f>BH12+BH15</f>
        <v>0</v>
      </c>
      <c r="BI11" s="336">
        <f>BI12+BI15</f>
        <v>0</v>
      </c>
      <c r="BJ11" s="203">
        <f>W11+Z11+AC11+AF11+AI11+AL11+AO11+AR11+AU11+AX11+BA11+BD11+BG11</f>
        <v>3957025.23</v>
      </c>
      <c r="BK11" s="204">
        <f t="shared" si="4"/>
        <v>0</v>
      </c>
      <c r="BL11" s="205">
        <f t="shared" si="5"/>
        <v>0</v>
      </c>
      <c r="BM11" s="203">
        <f>BM12+BM15</f>
        <v>0</v>
      </c>
      <c r="BN11" s="203">
        <f aca="true" t="shared" si="20" ref="BN11:BS11">BN12+BN15</f>
        <v>0</v>
      </c>
      <c r="BO11" s="336">
        <f t="shared" si="20"/>
        <v>0</v>
      </c>
      <c r="BP11" s="203">
        <f t="shared" si="20"/>
        <v>0</v>
      </c>
      <c r="BQ11" s="203">
        <f t="shared" si="20"/>
        <v>0</v>
      </c>
      <c r="BR11" s="336">
        <f t="shared" si="20"/>
        <v>0</v>
      </c>
      <c r="BS11" s="203">
        <f t="shared" si="20"/>
        <v>0</v>
      </c>
      <c r="BT11" s="203">
        <f aca="true" t="shared" si="21" ref="BT11:DH11">BT12+BT15</f>
        <v>0</v>
      </c>
      <c r="BU11" s="203">
        <f t="shared" si="21"/>
        <v>0</v>
      </c>
      <c r="BV11" s="203">
        <f t="shared" si="21"/>
        <v>0</v>
      </c>
      <c r="BW11" s="203">
        <f t="shared" si="21"/>
        <v>0</v>
      </c>
      <c r="BX11" s="203">
        <f t="shared" si="21"/>
        <v>0</v>
      </c>
      <c r="BY11" s="203">
        <f t="shared" si="21"/>
        <v>0</v>
      </c>
      <c r="BZ11" s="203">
        <f t="shared" si="21"/>
        <v>0</v>
      </c>
      <c r="CA11" s="203">
        <f t="shared" si="21"/>
        <v>0</v>
      </c>
      <c r="CB11" s="203">
        <f t="shared" si="21"/>
        <v>0</v>
      </c>
      <c r="CC11" s="203">
        <f t="shared" si="21"/>
        <v>0</v>
      </c>
      <c r="CD11" s="203">
        <f t="shared" si="21"/>
        <v>0</v>
      </c>
      <c r="CE11" s="203">
        <f t="shared" si="21"/>
        <v>0</v>
      </c>
      <c r="CF11" s="203">
        <f t="shared" si="21"/>
        <v>0</v>
      </c>
      <c r="CG11" s="342">
        <f t="shared" si="21"/>
        <v>0</v>
      </c>
      <c r="CH11" s="203">
        <f>CH12+CH15</f>
        <v>0</v>
      </c>
      <c r="CI11" s="203">
        <f>CI12+CI15</f>
        <v>0</v>
      </c>
      <c r="CJ11" s="371">
        <f>CJ12+CJ15</f>
        <v>0</v>
      </c>
      <c r="CK11" s="203">
        <f aca="true" t="shared" si="22" ref="CK11:DB11">CK12+CK15</f>
        <v>1453201.25</v>
      </c>
      <c r="CL11" s="203">
        <f t="shared" si="22"/>
        <v>0</v>
      </c>
      <c r="CM11" s="371">
        <f t="shared" si="22"/>
        <v>0</v>
      </c>
      <c r="CN11" s="206">
        <f t="shared" si="22"/>
        <v>53660.4</v>
      </c>
      <c r="CO11" s="203">
        <f t="shared" si="22"/>
        <v>0</v>
      </c>
      <c r="CP11" s="342">
        <f t="shared" si="22"/>
        <v>0</v>
      </c>
      <c r="CQ11" s="203">
        <f t="shared" si="22"/>
        <v>0</v>
      </c>
      <c r="CR11" s="203">
        <f t="shared" si="22"/>
        <v>0</v>
      </c>
      <c r="CS11" s="371">
        <f t="shared" si="22"/>
        <v>0</v>
      </c>
      <c r="CT11" s="203">
        <f t="shared" si="22"/>
        <v>1964.51</v>
      </c>
      <c r="CU11" s="203">
        <f t="shared" si="22"/>
        <v>0</v>
      </c>
      <c r="CV11" s="371">
        <f t="shared" si="22"/>
        <v>0</v>
      </c>
      <c r="CW11" s="203">
        <f t="shared" si="22"/>
        <v>71154.87999999999</v>
      </c>
      <c r="CX11" s="203">
        <f t="shared" si="22"/>
        <v>0</v>
      </c>
      <c r="CY11" s="371">
        <f t="shared" si="22"/>
        <v>0</v>
      </c>
      <c r="CZ11" s="203">
        <f t="shared" si="22"/>
        <v>1579981.04</v>
      </c>
      <c r="DA11" s="203">
        <f t="shared" si="22"/>
        <v>0</v>
      </c>
      <c r="DB11" s="371">
        <f t="shared" si="22"/>
        <v>0</v>
      </c>
      <c r="DC11" s="203">
        <f t="shared" si="21"/>
        <v>0</v>
      </c>
      <c r="DD11" s="203">
        <f t="shared" si="21"/>
        <v>0</v>
      </c>
      <c r="DE11" s="371">
        <f t="shared" si="21"/>
        <v>0</v>
      </c>
      <c r="DF11" s="206">
        <f t="shared" si="21"/>
        <v>5736596.04</v>
      </c>
      <c r="DG11" s="203">
        <f t="shared" si="21"/>
        <v>0</v>
      </c>
      <c r="DH11" s="203">
        <f t="shared" si="21"/>
        <v>0</v>
      </c>
    </row>
    <row r="12" spans="1:112" ht="14.25">
      <c r="A12" s="200" t="s">
        <v>345</v>
      </c>
      <c r="B12" s="203">
        <f>B13+B14</f>
        <v>1020</v>
      </c>
      <c r="C12" s="203">
        <f aca="true" t="shared" si="23" ref="C12:S12">C13+C14</f>
        <v>0</v>
      </c>
      <c r="D12" s="336">
        <f t="shared" si="23"/>
        <v>0</v>
      </c>
      <c r="E12" s="203">
        <f t="shared" si="23"/>
        <v>16380.09</v>
      </c>
      <c r="F12" s="203">
        <f t="shared" si="23"/>
        <v>0</v>
      </c>
      <c r="G12" s="336">
        <f t="shared" si="23"/>
        <v>0</v>
      </c>
      <c r="H12" s="203">
        <f t="shared" si="23"/>
        <v>0</v>
      </c>
      <c r="I12" s="203">
        <f t="shared" si="23"/>
        <v>0</v>
      </c>
      <c r="J12" s="336">
        <f t="shared" si="23"/>
        <v>0</v>
      </c>
      <c r="K12" s="203">
        <f t="shared" si="23"/>
        <v>0</v>
      </c>
      <c r="L12" s="203">
        <f t="shared" si="23"/>
        <v>0</v>
      </c>
      <c r="M12" s="336">
        <f t="shared" si="23"/>
        <v>0</v>
      </c>
      <c r="N12" s="203">
        <f t="shared" si="23"/>
        <v>0</v>
      </c>
      <c r="O12" s="203">
        <f t="shared" si="23"/>
        <v>0</v>
      </c>
      <c r="P12" s="341">
        <f t="shared" si="23"/>
        <v>0</v>
      </c>
      <c r="Q12" s="203">
        <f t="shared" si="23"/>
        <v>134627.41</v>
      </c>
      <c r="R12" s="204">
        <f t="shared" si="23"/>
        <v>0</v>
      </c>
      <c r="S12" s="205">
        <f t="shared" si="23"/>
        <v>0</v>
      </c>
      <c r="T12" s="206">
        <f>B12+E12+H12+K12+N12+Q12</f>
        <v>152027.5</v>
      </c>
      <c r="U12" s="206">
        <f t="shared" si="8"/>
        <v>0</v>
      </c>
      <c r="V12" s="356">
        <f t="shared" si="8"/>
        <v>0</v>
      </c>
      <c r="W12" s="203">
        <f>W13+W14</f>
        <v>1003346.39</v>
      </c>
      <c r="X12" s="203">
        <f aca="true" t="shared" si="24" ref="X12:BF12">X13+X14</f>
        <v>0</v>
      </c>
      <c r="Y12" s="336">
        <f t="shared" si="24"/>
        <v>0</v>
      </c>
      <c r="Z12" s="203">
        <f t="shared" si="24"/>
        <v>0</v>
      </c>
      <c r="AA12" s="203">
        <f t="shared" si="24"/>
        <v>0</v>
      </c>
      <c r="AB12" s="336">
        <f t="shared" si="24"/>
        <v>0</v>
      </c>
      <c r="AC12" s="203">
        <f t="shared" si="24"/>
        <v>0</v>
      </c>
      <c r="AD12" s="203">
        <f t="shared" si="24"/>
        <v>0</v>
      </c>
      <c r="AE12" s="336">
        <f t="shared" si="24"/>
        <v>0</v>
      </c>
      <c r="AF12" s="203">
        <f t="shared" si="24"/>
        <v>0</v>
      </c>
      <c r="AG12" s="203">
        <f t="shared" si="24"/>
        <v>0</v>
      </c>
      <c r="AH12" s="336">
        <f t="shared" si="24"/>
        <v>0</v>
      </c>
      <c r="AI12" s="203">
        <f t="shared" si="24"/>
        <v>2078234.15</v>
      </c>
      <c r="AJ12" s="203">
        <f t="shared" si="24"/>
        <v>0</v>
      </c>
      <c r="AK12" s="336">
        <f t="shared" si="24"/>
        <v>0</v>
      </c>
      <c r="AL12" s="203">
        <f t="shared" si="24"/>
        <v>0</v>
      </c>
      <c r="AM12" s="203">
        <f t="shared" si="24"/>
        <v>0</v>
      </c>
      <c r="AN12" s="336">
        <f t="shared" si="24"/>
        <v>0</v>
      </c>
      <c r="AO12" s="203">
        <f t="shared" si="24"/>
        <v>0</v>
      </c>
      <c r="AP12" s="203">
        <f t="shared" si="24"/>
        <v>0</v>
      </c>
      <c r="AQ12" s="336">
        <f t="shared" si="24"/>
        <v>0</v>
      </c>
      <c r="AR12" s="203">
        <f t="shared" si="24"/>
        <v>23326.19</v>
      </c>
      <c r="AS12" s="203">
        <f t="shared" si="24"/>
        <v>0</v>
      </c>
      <c r="AT12" s="336">
        <f t="shared" si="24"/>
        <v>0</v>
      </c>
      <c r="AU12" s="203">
        <f t="shared" si="24"/>
        <v>0</v>
      </c>
      <c r="AV12" s="203">
        <f t="shared" si="24"/>
        <v>0</v>
      </c>
      <c r="AW12" s="203">
        <f t="shared" si="24"/>
        <v>0</v>
      </c>
      <c r="AX12" s="203">
        <f t="shared" si="24"/>
        <v>0</v>
      </c>
      <c r="AY12" s="203">
        <f t="shared" si="24"/>
        <v>0</v>
      </c>
      <c r="AZ12" s="203">
        <f t="shared" si="24"/>
        <v>0</v>
      </c>
      <c r="BA12" s="203">
        <f t="shared" si="24"/>
        <v>0</v>
      </c>
      <c r="BB12" s="203">
        <f t="shared" si="24"/>
        <v>0</v>
      </c>
      <c r="BC12" s="203">
        <f t="shared" si="24"/>
        <v>0</v>
      </c>
      <c r="BD12" s="203">
        <f t="shared" si="24"/>
        <v>135886.46</v>
      </c>
      <c r="BE12" s="203">
        <f t="shared" si="24"/>
        <v>0</v>
      </c>
      <c r="BF12" s="336">
        <f t="shared" si="24"/>
        <v>0</v>
      </c>
      <c r="BG12" s="203">
        <f>BG13+BG14</f>
        <v>5314.55</v>
      </c>
      <c r="BH12" s="203">
        <f>BH13+BH14</f>
        <v>0</v>
      </c>
      <c r="BI12" s="336">
        <f>BI13+BI14</f>
        <v>0</v>
      </c>
      <c r="BJ12" s="203">
        <f>W12+Z12+AC12+AF12+AI12+AL12+AO12+AR12+AU12+AX12+BA12+BD12+BG12</f>
        <v>3246107.7399999998</v>
      </c>
      <c r="BK12" s="204">
        <f t="shared" si="4"/>
        <v>0</v>
      </c>
      <c r="BL12" s="205">
        <f t="shared" si="5"/>
        <v>0</v>
      </c>
      <c r="BM12" s="203">
        <f>BM13+BM14</f>
        <v>0</v>
      </c>
      <c r="BN12" s="203">
        <f aca="true" t="shared" si="25" ref="BN12:BS12">BN13+BN14</f>
        <v>0</v>
      </c>
      <c r="BO12" s="336">
        <f t="shared" si="25"/>
        <v>0</v>
      </c>
      <c r="BP12" s="203">
        <f t="shared" si="25"/>
        <v>0</v>
      </c>
      <c r="BQ12" s="203">
        <f t="shared" si="25"/>
        <v>0</v>
      </c>
      <c r="BR12" s="336">
        <f t="shared" si="25"/>
        <v>0</v>
      </c>
      <c r="BS12" s="203">
        <f t="shared" si="25"/>
        <v>0</v>
      </c>
      <c r="BT12" s="203">
        <f aca="true" t="shared" si="26" ref="BT12:DH12">BT13+BT14</f>
        <v>0</v>
      </c>
      <c r="BU12" s="203">
        <f t="shared" si="26"/>
        <v>0</v>
      </c>
      <c r="BV12" s="203">
        <f t="shared" si="26"/>
        <v>0</v>
      </c>
      <c r="BW12" s="203">
        <f t="shared" si="26"/>
        <v>0</v>
      </c>
      <c r="BX12" s="203">
        <f t="shared" si="26"/>
        <v>0</v>
      </c>
      <c r="BY12" s="203">
        <f t="shared" si="26"/>
        <v>0</v>
      </c>
      <c r="BZ12" s="203">
        <f t="shared" si="26"/>
        <v>0</v>
      </c>
      <c r="CA12" s="203">
        <f t="shared" si="26"/>
        <v>0</v>
      </c>
      <c r="CB12" s="203">
        <f t="shared" si="26"/>
        <v>0</v>
      </c>
      <c r="CC12" s="203">
        <f t="shared" si="26"/>
        <v>0</v>
      </c>
      <c r="CD12" s="203">
        <f t="shared" si="26"/>
        <v>0</v>
      </c>
      <c r="CE12" s="203">
        <f t="shared" si="26"/>
        <v>0</v>
      </c>
      <c r="CF12" s="203">
        <f t="shared" si="26"/>
        <v>0</v>
      </c>
      <c r="CG12" s="342">
        <f t="shared" si="26"/>
        <v>0</v>
      </c>
      <c r="CH12" s="203">
        <f>CH13+CH14</f>
        <v>0</v>
      </c>
      <c r="CI12" s="203">
        <f>CI13+CI14</f>
        <v>0</v>
      </c>
      <c r="CJ12" s="371">
        <f>CJ13+CJ14</f>
        <v>0</v>
      </c>
      <c r="CK12" s="203">
        <f aca="true" t="shared" si="27" ref="CK12:DB12">CK13+CK14</f>
        <v>1202704.95</v>
      </c>
      <c r="CL12" s="203">
        <f t="shared" si="27"/>
        <v>0</v>
      </c>
      <c r="CM12" s="371">
        <f t="shared" si="27"/>
        <v>0</v>
      </c>
      <c r="CN12" s="206">
        <f t="shared" si="27"/>
        <v>53466.89</v>
      </c>
      <c r="CO12" s="203">
        <f t="shared" si="27"/>
        <v>0</v>
      </c>
      <c r="CP12" s="342">
        <f t="shared" si="27"/>
        <v>0</v>
      </c>
      <c r="CQ12" s="203">
        <f t="shared" si="27"/>
        <v>0</v>
      </c>
      <c r="CR12" s="203">
        <f t="shared" si="27"/>
        <v>0</v>
      </c>
      <c r="CS12" s="371">
        <f t="shared" si="27"/>
        <v>0</v>
      </c>
      <c r="CT12" s="203">
        <f t="shared" si="27"/>
        <v>1610.25</v>
      </c>
      <c r="CU12" s="203">
        <f t="shared" si="27"/>
        <v>0</v>
      </c>
      <c r="CV12" s="371">
        <f t="shared" si="27"/>
        <v>0</v>
      </c>
      <c r="CW12" s="203">
        <f t="shared" si="27"/>
        <v>68231.09</v>
      </c>
      <c r="CX12" s="203">
        <f t="shared" si="27"/>
        <v>0</v>
      </c>
      <c r="CY12" s="371">
        <f t="shared" si="27"/>
        <v>0</v>
      </c>
      <c r="CZ12" s="203">
        <f t="shared" si="27"/>
        <v>1326013.18</v>
      </c>
      <c r="DA12" s="203">
        <f t="shared" si="27"/>
        <v>0</v>
      </c>
      <c r="DB12" s="371">
        <f t="shared" si="27"/>
        <v>0</v>
      </c>
      <c r="DC12" s="203">
        <f t="shared" si="26"/>
        <v>0</v>
      </c>
      <c r="DD12" s="203">
        <f t="shared" si="26"/>
        <v>0</v>
      </c>
      <c r="DE12" s="371">
        <f t="shared" si="26"/>
        <v>0</v>
      </c>
      <c r="DF12" s="206">
        <f t="shared" si="26"/>
        <v>4724148.42</v>
      </c>
      <c r="DG12" s="203">
        <f t="shared" si="26"/>
        <v>0</v>
      </c>
      <c r="DH12" s="203">
        <f t="shared" si="26"/>
        <v>0</v>
      </c>
    </row>
    <row r="13" spans="1:112" ht="15">
      <c r="A13" s="196" t="s">
        <v>346</v>
      </c>
      <c r="B13" s="207">
        <v>1020</v>
      </c>
      <c r="C13" s="208"/>
      <c r="D13" s="221"/>
      <c r="E13" s="207">
        <v>16380.09</v>
      </c>
      <c r="F13" s="208"/>
      <c r="G13" s="233"/>
      <c r="H13" s="207"/>
      <c r="I13" s="207"/>
      <c r="J13" s="233"/>
      <c r="K13" s="207"/>
      <c r="L13" s="208"/>
      <c r="M13" s="233"/>
      <c r="N13" s="207"/>
      <c r="O13" s="208"/>
      <c r="P13" s="221"/>
      <c r="Q13" s="207">
        <v>134627.41</v>
      </c>
      <c r="R13" s="208"/>
      <c r="S13" s="210"/>
      <c r="T13" s="211">
        <f>B13+E13+H13+K13+N13+Q13</f>
        <v>152027.5</v>
      </c>
      <c r="U13" s="212">
        <f>C13+F13+I13+L13+O13+R13</f>
        <v>0</v>
      </c>
      <c r="V13" s="355">
        <f>D13+G13+J13+M13+P13+S13</f>
        <v>0</v>
      </c>
      <c r="W13" s="207">
        <v>1003346.39</v>
      </c>
      <c r="X13" s="208"/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2078234.15</v>
      </c>
      <c r="AJ13" s="208"/>
      <c r="AK13" s="233"/>
      <c r="AL13" s="226"/>
      <c r="AM13" s="208"/>
      <c r="AN13" s="221"/>
      <c r="AO13" s="207"/>
      <c r="AP13" s="208"/>
      <c r="AQ13" s="233"/>
      <c r="AR13" s="207">
        <v>23326.19</v>
      </c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135886.46</v>
      </c>
      <c r="BE13" s="208"/>
      <c r="BF13" s="233"/>
      <c r="BG13" s="207">
        <v>5314.55</v>
      </c>
      <c r="BH13" s="208"/>
      <c r="BI13" s="233"/>
      <c r="BJ13" s="213">
        <f>W13+Z13+AC13+AF13+AI13+AL13+AO13+AR13+AU13+AX13+BA13+BD13+BG13</f>
        <v>3246107.7399999998</v>
      </c>
      <c r="BK13" s="212">
        <f>X13+AA13+AD13+AG13+AJ13+AM13+AP13+AS13+AV13+AY13+BB13+BE13</f>
        <v>0</v>
      </c>
      <c r="BL13" s="214">
        <f t="shared" si="5"/>
        <v>0</v>
      </c>
      <c r="BM13" s="207"/>
      <c r="BN13" s="207"/>
      <c r="BO13" s="233"/>
      <c r="BP13" s="207"/>
      <c r="BQ13" s="208"/>
      <c r="BR13" s="233"/>
      <c r="BS13" s="207"/>
      <c r="BT13" s="208"/>
      <c r="BU13" s="233"/>
      <c r="BV13" s="207">
        <f>BP13+BS13</f>
        <v>0</v>
      </c>
      <c r="BW13" s="207">
        <f>BQ13+BT13</f>
        <v>0</v>
      </c>
      <c r="BX13" s="233"/>
      <c r="BY13" s="207"/>
      <c r="BZ13" s="208"/>
      <c r="CA13" s="233"/>
      <c r="CB13" s="207"/>
      <c r="CC13" s="208"/>
      <c r="CD13" s="233"/>
      <c r="CE13" s="226"/>
      <c r="CF13" s="208"/>
      <c r="CG13" s="209"/>
      <c r="CH13" s="207"/>
      <c r="CI13" s="208"/>
      <c r="CJ13" s="210"/>
      <c r="CK13" s="207">
        <v>1202704.95</v>
      </c>
      <c r="CL13" s="208"/>
      <c r="CM13" s="210"/>
      <c r="CN13" s="226">
        <v>53466.89</v>
      </c>
      <c r="CO13" s="208"/>
      <c r="CP13" s="209"/>
      <c r="CQ13" s="207"/>
      <c r="CR13" s="208"/>
      <c r="CS13" s="210"/>
      <c r="CT13" s="207">
        <v>1610.25</v>
      </c>
      <c r="CU13" s="208"/>
      <c r="CV13" s="210"/>
      <c r="CW13" s="207">
        <v>68231.09</v>
      </c>
      <c r="CX13" s="208"/>
      <c r="CY13" s="210"/>
      <c r="CZ13" s="207">
        <f>CH13+CK13+CN13+CQ13+CT13+CW13</f>
        <v>1326013.18</v>
      </c>
      <c r="DA13" s="207">
        <f>CI13+CL13+CO13+CR13+CU13+CX13</f>
        <v>0</v>
      </c>
      <c r="DB13" s="207">
        <f>CJ13+CM13+CP13+CS13+CV13+CY13</f>
        <v>0</v>
      </c>
      <c r="DC13" s="207"/>
      <c r="DD13" s="208"/>
      <c r="DE13" s="210"/>
      <c r="DF13" s="211">
        <f>T13+BJ13+BP13+BY13+CE13+BM13+CB13+DC13+CZ13</f>
        <v>4724148.42</v>
      </c>
      <c r="DG13" s="211">
        <f>U13+BK13+BQ13+BZ13+CF13+BN13+CC13+DD13+DA13</f>
        <v>0</v>
      </c>
      <c r="DH13" s="211">
        <f>V13+BL13+BR13+CA13+CG13+BO13+CD13+DE13+DB13</f>
        <v>0</v>
      </c>
    </row>
    <row r="14" spans="1:112" ht="15">
      <c r="A14" s="196" t="s">
        <v>351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07"/>
      <c r="BH14" s="208"/>
      <c r="BI14" s="233"/>
      <c r="BJ14" s="213">
        <f>W14+Z14+AC14+AF14+AI14+AL14+AO14+AR14+AU14+AX14+BA14+BD14</f>
        <v>0</v>
      </c>
      <c r="BK14" s="212">
        <f t="shared" si="4"/>
        <v>0</v>
      </c>
      <c r="BL14" s="214">
        <f t="shared" si="5"/>
        <v>0</v>
      </c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07"/>
      <c r="CC14" s="208"/>
      <c r="CD14" s="233"/>
      <c r="CE14" s="226"/>
      <c r="CF14" s="208"/>
      <c r="CG14" s="209"/>
      <c r="CH14" s="207"/>
      <c r="CI14" s="208"/>
      <c r="CJ14" s="210"/>
      <c r="CK14" s="207"/>
      <c r="CL14" s="208"/>
      <c r="CM14" s="210"/>
      <c r="CN14" s="226"/>
      <c r="CO14" s="208"/>
      <c r="CP14" s="209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07"/>
      <c r="DD14" s="208"/>
      <c r="DE14" s="210"/>
      <c r="DF14" s="211">
        <f>T14+BJ14+BP14+BY14+CE14+BM14+CB14+DC14</f>
        <v>0</v>
      </c>
      <c r="DG14" s="212">
        <f>U14+BK14+BQ14+BZ14+CF14+BN14+CC14</f>
        <v>0</v>
      </c>
      <c r="DH14" s="214">
        <f>V14+BL14+BR14+CA14+CG14+BO14+CD14</f>
        <v>0</v>
      </c>
    </row>
    <row r="15" spans="1:112" ht="15">
      <c r="A15" s="201" t="s">
        <v>210</v>
      </c>
      <c r="B15" s="217">
        <v>224.4</v>
      </c>
      <c r="C15" s="218"/>
      <c r="D15" s="243"/>
      <c r="E15" s="217">
        <v>3635.28</v>
      </c>
      <c r="F15" s="218"/>
      <c r="G15" s="246"/>
      <c r="H15" s="217"/>
      <c r="I15" s="218"/>
      <c r="J15" s="246"/>
      <c r="K15" s="217"/>
      <c r="L15" s="218"/>
      <c r="M15" s="246"/>
      <c r="N15" s="217"/>
      <c r="O15" s="218"/>
      <c r="P15" s="243"/>
      <c r="Q15" s="217">
        <v>43702.59</v>
      </c>
      <c r="R15" s="218"/>
      <c r="S15" s="246"/>
      <c r="T15" s="206">
        <f>B15+E15+H15+K15+N15+Q15</f>
        <v>47562.27</v>
      </c>
      <c r="U15" s="206">
        <f>C15+F15+I15+L15+O15+R15</f>
        <v>0</v>
      </c>
      <c r="V15" s="356">
        <f>D15+G15+J15+M15+P15+S15</f>
        <v>0</v>
      </c>
      <c r="W15" s="217">
        <v>221009.64</v>
      </c>
      <c r="X15" s="218"/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452485.42</v>
      </c>
      <c r="AJ15" s="218"/>
      <c r="AK15" s="246"/>
      <c r="AL15" s="227"/>
      <c r="AM15" s="218"/>
      <c r="AN15" s="243"/>
      <c r="AO15" s="207"/>
      <c r="AP15" s="208"/>
      <c r="AQ15" s="246"/>
      <c r="AR15" s="207">
        <v>4940.5</v>
      </c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31312.74</v>
      </c>
      <c r="BE15" s="218"/>
      <c r="BF15" s="246"/>
      <c r="BG15" s="217">
        <v>1169.19</v>
      </c>
      <c r="BH15" s="218"/>
      <c r="BI15" s="246"/>
      <c r="BJ15" s="203">
        <f>W15+Z15+AC15+AF15+AI15+AL15+AO15+AR15+AU15+AX15+BA15+BD15+BG15</f>
        <v>710917.49</v>
      </c>
      <c r="BK15" s="204">
        <f>X15+AA15+AD15+AG15+AJ15+AM15+AP15+AS15+AV15+AY15+BB15+BE15</f>
        <v>0</v>
      </c>
      <c r="BL15" s="205">
        <f t="shared" si="5"/>
        <v>0</v>
      </c>
      <c r="BM15" s="217"/>
      <c r="BN15" s="217"/>
      <c r="BO15" s="246"/>
      <c r="BP15" s="217"/>
      <c r="BQ15" s="218"/>
      <c r="BR15" s="246"/>
      <c r="BS15" s="217"/>
      <c r="BT15" s="218"/>
      <c r="BU15" s="246"/>
      <c r="BV15" s="217">
        <f>BP15+BS15</f>
        <v>0</v>
      </c>
      <c r="BW15" s="217">
        <f>BQ15+BT15</f>
        <v>0</v>
      </c>
      <c r="BX15" s="246"/>
      <c r="BY15" s="217"/>
      <c r="BZ15" s="218"/>
      <c r="CA15" s="246"/>
      <c r="CB15" s="217"/>
      <c r="CC15" s="218"/>
      <c r="CD15" s="246"/>
      <c r="CE15" s="227"/>
      <c r="CF15" s="218"/>
      <c r="CG15" s="219"/>
      <c r="CH15" s="217"/>
      <c r="CI15" s="218"/>
      <c r="CJ15" s="220"/>
      <c r="CK15" s="217">
        <v>250496.3</v>
      </c>
      <c r="CL15" s="218"/>
      <c r="CM15" s="220"/>
      <c r="CN15" s="227">
        <v>193.51</v>
      </c>
      <c r="CO15" s="218"/>
      <c r="CP15" s="219"/>
      <c r="CQ15" s="217"/>
      <c r="CR15" s="218"/>
      <c r="CS15" s="220"/>
      <c r="CT15" s="217">
        <v>354.26</v>
      </c>
      <c r="CU15" s="218"/>
      <c r="CV15" s="220"/>
      <c r="CW15" s="217">
        <v>2923.79</v>
      </c>
      <c r="CX15" s="218"/>
      <c r="CY15" s="220"/>
      <c r="CZ15" s="207">
        <f>CH15+CK15+CN15+CQ15+CT15+CW15</f>
        <v>253967.86000000002</v>
      </c>
      <c r="DA15" s="207">
        <f>CI15+CL15+CO15+CR15+CU15+CX15</f>
        <v>0</v>
      </c>
      <c r="DB15" s="207">
        <f>CJ15+CM15+CP15+CS15+CV15+CY15</f>
        <v>0</v>
      </c>
      <c r="DC15" s="217"/>
      <c r="DD15" s="218"/>
      <c r="DE15" s="220"/>
      <c r="DF15" s="206">
        <f>T15+BJ15+BP15+BY15+CE15+BM15+CB15+DC15+CZ15</f>
        <v>1012447.62</v>
      </c>
      <c r="DG15" s="206">
        <f>U15+BK15+BQ15+BZ15+CF15+BN15+CC15+DD15+DA15</f>
        <v>0</v>
      </c>
      <c r="DH15" s="206">
        <f>V15+BL15+BR15+CA15+CG15+BO15+CD15+DE15+DB15</f>
        <v>0</v>
      </c>
    </row>
    <row r="16" spans="1:112" ht="14.25">
      <c r="A16" s="200" t="s">
        <v>350</v>
      </c>
      <c r="B16" s="203">
        <f>B17+B18+B19+B20+B26+B27+B28+B36</f>
        <v>16965860.45</v>
      </c>
      <c r="C16" s="203">
        <f>C17+C18+C19+C20+C26+C27+C28+C36</f>
        <v>0</v>
      </c>
      <c r="D16" s="203">
        <f>D17+D18+D19+D20+D26+D27+D28</f>
        <v>0</v>
      </c>
      <c r="E16" s="203">
        <f>E17+E18+E19+E20+E26+E27+E28+E36</f>
        <v>871632.0099999999</v>
      </c>
      <c r="F16" s="203">
        <f aca="true" t="shared" si="28" ref="F16:S16">F17+F18+F19+F20+F26+F27+F28+F36</f>
        <v>0</v>
      </c>
      <c r="G16" s="203">
        <f t="shared" si="28"/>
        <v>0</v>
      </c>
      <c r="H16" s="203">
        <f t="shared" si="28"/>
        <v>830954.06</v>
      </c>
      <c r="I16" s="203">
        <f t="shared" si="28"/>
        <v>0</v>
      </c>
      <c r="J16" s="203">
        <f t="shared" si="28"/>
        <v>0</v>
      </c>
      <c r="K16" s="203">
        <f t="shared" si="28"/>
        <v>577727.49</v>
      </c>
      <c r="L16" s="203">
        <f t="shared" si="28"/>
        <v>0</v>
      </c>
      <c r="M16" s="203">
        <f t="shared" si="28"/>
        <v>0</v>
      </c>
      <c r="N16" s="203">
        <f t="shared" si="28"/>
        <v>620079.52</v>
      </c>
      <c r="O16" s="203">
        <f>O17+O18+O19+O20+O26+O27+O28+O36</f>
        <v>0</v>
      </c>
      <c r="P16" s="342">
        <f t="shared" si="28"/>
        <v>0</v>
      </c>
      <c r="Q16" s="203">
        <f t="shared" si="28"/>
        <v>210348.14</v>
      </c>
      <c r="R16" s="204">
        <f t="shared" si="28"/>
        <v>0</v>
      </c>
      <c r="S16" s="205">
        <f t="shared" si="28"/>
        <v>0</v>
      </c>
      <c r="T16" s="206">
        <f>B16+E16+H16+K16+N16+Q16</f>
        <v>20076601.669999998</v>
      </c>
      <c r="U16" s="204">
        <f>C16+F16+I16+L16+O16</f>
        <v>0</v>
      </c>
      <c r="V16" s="352">
        <f>SUM(V17:V25)</f>
        <v>0</v>
      </c>
      <c r="W16" s="203">
        <f aca="true" t="shared" si="29" ref="W16:BF16">W17+W18+W19+W20+W26+W27+W28+W36</f>
        <v>10705360.990000002</v>
      </c>
      <c r="X16" s="203">
        <f t="shared" si="29"/>
        <v>0</v>
      </c>
      <c r="Y16" s="336">
        <f t="shared" si="29"/>
        <v>0</v>
      </c>
      <c r="Z16" s="203">
        <f t="shared" si="29"/>
        <v>0</v>
      </c>
      <c r="AA16" s="203">
        <f t="shared" si="29"/>
        <v>0</v>
      </c>
      <c r="AB16" s="336">
        <f t="shared" si="29"/>
        <v>0</v>
      </c>
      <c r="AC16" s="203">
        <f t="shared" si="29"/>
        <v>939072.0199999999</v>
      </c>
      <c r="AD16" s="203">
        <f t="shared" si="29"/>
        <v>0</v>
      </c>
      <c r="AE16" s="336">
        <f t="shared" si="29"/>
        <v>0</v>
      </c>
      <c r="AF16" s="203">
        <f t="shared" si="29"/>
        <v>0</v>
      </c>
      <c r="AG16" s="203">
        <f t="shared" si="29"/>
        <v>0</v>
      </c>
      <c r="AH16" s="336">
        <f t="shared" si="29"/>
        <v>0</v>
      </c>
      <c r="AI16" s="203">
        <f t="shared" si="29"/>
        <v>1189838</v>
      </c>
      <c r="AJ16" s="203">
        <f t="shared" si="29"/>
        <v>0</v>
      </c>
      <c r="AK16" s="336">
        <f t="shared" si="29"/>
        <v>0</v>
      </c>
      <c r="AL16" s="203">
        <f t="shared" si="29"/>
        <v>0</v>
      </c>
      <c r="AM16" s="203">
        <f t="shared" si="29"/>
        <v>0</v>
      </c>
      <c r="AN16" s="336">
        <f t="shared" si="29"/>
        <v>0</v>
      </c>
      <c r="AO16" s="203">
        <f t="shared" si="29"/>
        <v>268026.74</v>
      </c>
      <c r="AP16" s="203">
        <f t="shared" si="29"/>
        <v>0</v>
      </c>
      <c r="AQ16" s="336">
        <f t="shared" si="29"/>
        <v>0</v>
      </c>
      <c r="AR16" s="203">
        <f t="shared" si="29"/>
        <v>474764.36</v>
      </c>
      <c r="AS16" s="203">
        <f t="shared" si="29"/>
        <v>0</v>
      </c>
      <c r="AT16" s="336">
        <f t="shared" si="29"/>
        <v>0</v>
      </c>
      <c r="AU16" s="203">
        <f t="shared" si="29"/>
        <v>0</v>
      </c>
      <c r="AV16" s="203">
        <f t="shared" si="29"/>
        <v>0</v>
      </c>
      <c r="AW16" s="203">
        <f t="shared" si="29"/>
        <v>0</v>
      </c>
      <c r="AX16" s="203">
        <f t="shared" si="29"/>
        <v>0</v>
      </c>
      <c r="AY16" s="203">
        <f t="shared" si="29"/>
        <v>0</v>
      </c>
      <c r="AZ16" s="203">
        <f t="shared" si="29"/>
        <v>0</v>
      </c>
      <c r="BA16" s="203">
        <f t="shared" si="29"/>
        <v>0</v>
      </c>
      <c r="BB16" s="203">
        <f t="shared" si="29"/>
        <v>0</v>
      </c>
      <c r="BC16" s="203">
        <f t="shared" si="29"/>
        <v>0</v>
      </c>
      <c r="BD16" s="203">
        <f>BD17+BD18+BD19+BD20+BD26+BD27+BD28+BD36</f>
        <v>625838.42</v>
      </c>
      <c r="BE16" s="203">
        <f t="shared" si="29"/>
        <v>0</v>
      </c>
      <c r="BF16" s="336">
        <f t="shared" si="29"/>
        <v>0</v>
      </c>
      <c r="BG16" s="203">
        <f>BG17+BG18+BG19+BG20+BG26+BG27+BG28+BG36</f>
        <v>780674.1799999998</v>
      </c>
      <c r="BH16" s="203">
        <f>BH17+BH18+BH19+BH20+BH26+BH27+BH28+BH36</f>
        <v>0</v>
      </c>
      <c r="BI16" s="336">
        <f>BI17+BI18+BI19+BI20+BI26+BI27+BI28+BI36</f>
        <v>0</v>
      </c>
      <c r="BJ16" s="203">
        <f>W16+Z16+AC16+AF16+AI16+AL16+AO16+AR16+AU16+AX16+BA16+BD16</f>
        <v>14202900.530000001</v>
      </c>
      <c r="BK16" s="204">
        <f t="shared" si="4"/>
        <v>0</v>
      </c>
      <c r="BL16" s="205">
        <f t="shared" si="5"/>
        <v>0</v>
      </c>
      <c r="BM16" s="203">
        <f>BM17+BM18+BM19+BM20+BM26+BM27+BM28+BM36</f>
        <v>0</v>
      </c>
      <c r="BN16" s="203">
        <f aca="true" t="shared" si="30" ref="BN16:BS16">BN17+BN18+BN19+BN20+BN26+BN27+BN28+BN36</f>
        <v>0</v>
      </c>
      <c r="BO16" s="336">
        <f t="shared" si="30"/>
        <v>0</v>
      </c>
      <c r="BP16" s="203">
        <f t="shared" si="30"/>
        <v>0</v>
      </c>
      <c r="BQ16" s="203">
        <f t="shared" si="30"/>
        <v>0</v>
      </c>
      <c r="BR16" s="336">
        <f t="shared" si="30"/>
        <v>0</v>
      </c>
      <c r="BS16" s="203">
        <f t="shared" si="30"/>
        <v>0</v>
      </c>
      <c r="BT16" s="203">
        <f aca="true" t="shared" si="31" ref="BT16:DH16">BT17+BT18+BT19+BT20+BT26+BT27+BT28+BT36</f>
        <v>0</v>
      </c>
      <c r="BU16" s="203">
        <f t="shared" si="31"/>
        <v>0</v>
      </c>
      <c r="BV16" s="203">
        <f t="shared" si="31"/>
        <v>0</v>
      </c>
      <c r="BW16" s="203">
        <f t="shared" si="31"/>
        <v>0</v>
      </c>
      <c r="BX16" s="203">
        <f t="shared" si="31"/>
        <v>0</v>
      </c>
      <c r="BY16" s="203">
        <f t="shared" si="31"/>
        <v>13558.83</v>
      </c>
      <c r="BZ16" s="203">
        <f t="shared" si="31"/>
        <v>0</v>
      </c>
      <c r="CA16" s="203">
        <f t="shared" si="31"/>
        <v>0</v>
      </c>
      <c r="CB16" s="203">
        <f t="shared" si="31"/>
        <v>4296.93</v>
      </c>
      <c r="CC16" s="203">
        <f>CC17+CC18+CC19+CC20+CC26+CC27+CC28+CC36</f>
        <v>0</v>
      </c>
      <c r="CD16" s="203">
        <f t="shared" si="31"/>
        <v>0</v>
      </c>
      <c r="CE16" s="203">
        <f t="shared" si="31"/>
        <v>0</v>
      </c>
      <c r="CF16" s="203">
        <f t="shared" si="31"/>
        <v>0</v>
      </c>
      <c r="CG16" s="342">
        <f t="shared" si="31"/>
        <v>0</v>
      </c>
      <c r="CH16" s="203">
        <f t="shared" si="31"/>
        <v>119647.92</v>
      </c>
      <c r="CI16" s="203">
        <f t="shared" si="31"/>
        <v>0</v>
      </c>
      <c r="CJ16" s="371">
        <f t="shared" si="31"/>
        <v>0</v>
      </c>
      <c r="CK16" s="203">
        <f t="shared" si="31"/>
        <v>1299423.6300000001</v>
      </c>
      <c r="CL16" s="203">
        <f t="shared" si="31"/>
        <v>0</v>
      </c>
      <c r="CM16" s="371">
        <f t="shared" si="31"/>
        <v>0</v>
      </c>
      <c r="CN16" s="203">
        <f t="shared" si="31"/>
        <v>248907.70000000007</v>
      </c>
      <c r="CO16" s="203">
        <f t="shared" si="31"/>
        <v>0</v>
      </c>
      <c r="CP16" s="342">
        <f t="shared" si="31"/>
        <v>0</v>
      </c>
      <c r="CQ16" s="203">
        <f t="shared" si="31"/>
        <v>213088.25</v>
      </c>
      <c r="CR16" s="203">
        <f t="shared" si="31"/>
        <v>0</v>
      </c>
      <c r="CS16" s="371">
        <f t="shared" si="31"/>
        <v>0</v>
      </c>
      <c r="CT16" s="203">
        <f t="shared" si="31"/>
        <v>41187.729999999996</v>
      </c>
      <c r="CU16" s="203">
        <f t="shared" si="31"/>
        <v>0</v>
      </c>
      <c r="CV16" s="371">
        <f t="shared" si="31"/>
        <v>0</v>
      </c>
      <c r="CW16" s="203">
        <f t="shared" si="31"/>
        <v>235684.58000000002</v>
      </c>
      <c r="CX16" s="203">
        <f t="shared" si="31"/>
        <v>0</v>
      </c>
      <c r="CY16" s="371">
        <f t="shared" si="31"/>
        <v>0</v>
      </c>
      <c r="CZ16" s="203">
        <f t="shared" si="31"/>
        <v>2157939.81</v>
      </c>
      <c r="DA16" s="203">
        <f t="shared" si="31"/>
        <v>0</v>
      </c>
      <c r="DB16" s="371">
        <f t="shared" si="31"/>
        <v>0</v>
      </c>
      <c r="DC16" s="203">
        <f t="shared" si="31"/>
        <v>0</v>
      </c>
      <c r="DD16" s="203">
        <f t="shared" si="31"/>
        <v>0</v>
      </c>
      <c r="DE16" s="371">
        <f t="shared" si="31"/>
        <v>0</v>
      </c>
      <c r="DF16" s="206">
        <f t="shared" si="31"/>
        <v>37235971.949999996</v>
      </c>
      <c r="DG16" s="203">
        <f t="shared" si="31"/>
        <v>0</v>
      </c>
      <c r="DH16" s="203">
        <f t="shared" si="31"/>
        <v>0</v>
      </c>
    </row>
    <row r="17" spans="1:112" ht="15">
      <c r="A17" s="196" t="s">
        <v>352</v>
      </c>
      <c r="B17" s="207">
        <v>14494.4</v>
      </c>
      <c r="C17" s="208"/>
      <c r="D17" s="221"/>
      <c r="E17" s="207">
        <v>1232.64</v>
      </c>
      <c r="F17" s="208"/>
      <c r="G17" s="233"/>
      <c r="H17" s="207"/>
      <c r="I17" s="208"/>
      <c r="J17" s="233"/>
      <c r="K17" s="207"/>
      <c r="L17" s="208"/>
      <c r="M17" s="233"/>
      <c r="N17" s="207"/>
      <c r="O17" s="208"/>
      <c r="P17" s="221"/>
      <c r="Q17" s="207">
        <v>7548</v>
      </c>
      <c r="R17" s="208"/>
      <c r="S17" s="233"/>
      <c r="T17" s="211">
        <f aca="true" t="shared" si="32" ref="T17:V20">B17+E17+H17+K17+N17+Q17</f>
        <v>23275.04</v>
      </c>
      <c r="U17" s="211">
        <f t="shared" si="32"/>
        <v>0</v>
      </c>
      <c r="V17" s="357">
        <f t="shared" si="32"/>
        <v>0</v>
      </c>
      <c r="W17" s="207">
        <v>291280.15</v>
      </c>
      <c r="X17" s="208"/>
      <c r="Y17" s="233"/>
      <c r="Z17" s="207"/>
      <c r="AA17" s="208"/>
      <c r="AB17" s="233"/>
      <c r="AC17" s="207">
        <v>14018</v>
      </c>
      <c r="AD17" s="208"/>
      <c r="AE17" s="233"/>
      <c r="AF17" s="226"/>
      <c r="AG17" s="208"/>
      <c r="AH17" s="221"/>
      <c r="AI17" s="207">
        <v>136833.26</v>
      </c>
      <c r="AJ17" s="208"/>
      <c r="AK17" s="233"/>
      <c r="AL17" s="226"/>
      <c r="AM17" s="208"/>
      <c r="AN17" s="221"/>
      <c r="AO17" s="207">
        <v>669.3</v>
      </c>
      <c r="AP17" s="208"/>
      <c r="AQ17" s="233"/>
      <c r="AR17" s="207">
        <v>836.96</v>
      </c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07">
        <v>100924.49</v>
      </c>
      <c r="BH17" s="208"/>
      <c r="BI17" s="233"/>
      <c r="BJ17" s="213">
        <f>W17+Z17+AC17+AF17+AI17+AL17+AO17+AR17+AU17+AX17+BA17+BD17+BG17</f>
        <v>544562.16</v>
      </c>
      <c r="BK17" s="212">
        <f t="shared" si="4"/>
        <v>0</v>
      </c>
      <c r="BL17" s="214">
        <f t="shared" si="5"/>
        <v>0</v>
      </c>
      <c r="BM17" s="207"/>
      <c r="BN17" s="208"/>
      <c r="BO17" s="233"/>
      <c r="BP17" s="207"/>
      <c r="BQ17" s="208"/>
      <c r="BR17" s="233"/>
      <c r="BS17" s="207"/>
      <c r="BT17" s="208"/>
      <c r="BU17" s="233"/>
      <c r="BV17" s="207">
        <f>BP17+BS17</f>
        <v>0</v>
      </c>
      <c r="BW17" s="207">
        <f>BQ17+BT17</f>
        <v>0</v>
      </c>
      <c r="BX17" s="233"/>
      <c r="BY17" s="207"/>
      <c r="BZ17" s="208"/>
      <c r="CA17" s="233"/>
      <c r="CB17" s="207">
        <v>2996.93</v>
      </c>
      <c r="CC17" s="208"/>
      <c r="CD17" s="233"/>
      <c r="CE17" s="226"/>
      <c r="CF17" s="208"/>
      <c r="CG17" s="209"/>
      <c r="CH17" s="207">
        <v>89907.14</v>
      </c>
      <c r="CI17" s="208"/>
      <c r="CJ17" s="210"/>
      <c r="CK17" s="207">
        <v>442287.62</v>
      </c>
      <c r="CL17" s="208"/>
      <c r="CM17" s="210"/>
      <c r="CN17" s="226">
        <v>166194.79</v>
      </c>
      <c r="CO17" s="208"/>
      <c r="CP17" s="209"/>
      <c r="CQ17" s="207">
        <v>126607.31</v>
      </c>
      <c r="CR17" s="208"/>
      <c r="CS17" s="210"/>
      <c r="CT17" s="207">
        <v>21487.58</v>
      </c>
      <c r="CU17" s="208"/>
      <c r="CV17" s="210"/>
      <c r="CW17" s="207">
        <v>181057.54</v>
      </c>
      <c r="CX17" s="208"/>
      <c r="CY17" s="210"/>
      <c r="CZ17" s="207">
        <f>CH17+CK17+CN17+CQ17+CT17+CW17</f>
        <v>1027541.9800000001</v>
      </c>
      <c r="DA17" s="207">
        <f aca="true" t="shared" si="33" ref="DA17:DB20">CI17+CL17+CO17+CR17+CU17+CX17</f>
        <v>0</v>
      </c>
      <c r="DB17" s="207">
        <f t="shared" si="33"/>
        <v>0</v>
      </c>
      <c r="DC17" s="207"/>
      <c r="DD17" s="208"/>
      <c r="DE17" s="210"/>
      <c r="DF17" s="211">
        <f aca="true" t="shared" si="34" ref="DF17:DH20">T17+BJ17+BP17+BY17+CE17+BM17+CB17+DC17+CZ17</f>
        <v>1598376.1100000003</v>
      </c>
      <c r="DG17" s="211">
        <f t="shared" si="34"/>
        <v>0</v>
      </c>
      <c r="DH17" s="211">
        <f t="shared" si="34"/>
        <v>0</v>
      </c>
    </row>
    <row r="18" spans="1:112" ht="15">
      <c r="A18" s="196" t="s">
        <v>353</v>
      </c>
      <c r="B18" s="207"/>
      <c r="C18" s="208"/>
      <c r="D18" s="221"/>
      <c r="E18" s="207">
        <v>13568</v>
      </c>
      <c r="F18" s="208"/>
      <c r="G18" s="233"/>
      <c r="H18" s="207"/>
      <c r="I18" s="208"/>
      <c r="J18" s="233"/>
      <c r="K18" s="207"/>
      <c r="L18" s="208"/>
      <c r="M18" s="233"/>
      <c r="N18" s="207"/>
      <c r="O18" s="208"/>
      <c r="P18" s="221"/>
      <c r="Q18" s="207"/>
      <c r="R18" s="208"/>
      <c r="S18" s="233"/>
      <c r="T18" s="211">
        <f t="shared" si="32"/>
        <v>13568</v>
      </c>
      <c r="U18" s="211">
        <f t="shared" si="32"/>
        <v>0</v>
      </c>
      <c r="V18" s="357">
        <f t="shared" si="32"/>
        <v>0</v>
      </c>
      <c r="W18" s="207">
        <v>498.24</v>
      </c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07">
        <v>1450.35</v>
      </c>
      <c r="BH18" s="208"/>
      <c r="BI18" s="233"/>
      <c r="BJ18" s="213">
        <f aca="true" t="shared" si="35" ref="BJ18:BJ25">W18+Z18+AC18+AF18+AI18+AL18+AO18+AR18+AU18+AX18+BA18+BD18+BG18</f>
        <v>1948.59</v>
      </c>
      <c r="BK18" s="212">
        <f t="shared" si="4"/>
        <v>0</v>
      </c>
      <c r="BL18" s="214">
        <f t="shared" si="5"/>
        <v>0</v>
      </c>
      <c r="BM18" s="207"/>
      <c r="BN18" s="208"/>
      <c r="BO18" s="233"/>
      <c r="BP18" s="207"/>
      <c r="BQ18" s="208"/>
      <c r="BR18" s="233"/>
      <c r="BS18" s="207"/>
      <c r="BT18" s="208"/>
      <c r="BU18" s="233"/>
      <c r="BV18" s="207">
        <f aca="true" t="shared" si="36" ref="BV18:BV25">BP18+BS18</f>
        <v>0</v>
      </c>
      <c r="BW18" s="207">
        <f aca="true" t="shared" si="37" ref="BW18:BW25">BQ18+BT18</f>
        <v>0</v>
      </c>
      <c r="BX18" s="233"/>
      <c r="BY18" s="207"/>
      <c r="BZ18" s="208"/>
      <c r="CA18" s="233"/>
      <c r="CB18" s="207"/>
      <c r="CC18" s="208"/>
      <c r="CD18" s="233"/>
      <c r="CE18" s="226"/>
      <c r="CF18" s="208"/>
      <c r="CG18" s="209"/>
      <c r="CH18" s="207"/>
      <c r="CI18" s="208"/>
      <c r="CJ18" s="210"/>
      <c r="CK18" s="207">
        <v>2636.45</v>
      </c>
      <c r="CL18" s="208"/>
      <c r="CM18" s="210"/>
      <c r="CN18" s="226">
        <v>916.7</v>
      </c>
      <c r="CO18" s="208"/>
      <c r="CP18" s="209"/>
      <c r="CQ18" s="207">
        <v>3448.87</v>
      </c>
      <c r="CR18" s="208"/>
      <c r="CS18" s="210"/>
      <c r="CT18" s="207"/>
      <c r="CU18" s="208"/>
      <c r="CV18" s="210"/>
      <c r="CW18" s="207"/>
      <c r="CX18" s="208"/>
      <c r="CY18" s="210"/>
      <c r="CZ18" s="207">
        <f>CH18+CK18+CN18+CQ18+CT18+CW18</f>
        <v>7002.0199999999995</v>
      </c>
      <c r="DA18" s="207">
        <f t="shared" si="33"/>
        <v>0</v>
      </c>
      <c r="DB18" s="207">
        <f t="shared" si="33"/>
        <v>0</v>
      </c>
      <c r="DC18" s="207"/>
      <c r="DD18" s="208"/>
      <c r="DE18" s="210"/>
      <c r="DF18" s="211">
        <f t="shared" si="34"/>
        <v>22518.61</v>
      </c>
      <c r="DG18" s="211">
        <f t="shared" si="34"/>
        <v>0</v>
      </c>
      <c r="DH18" s="211">
        <f t="shared" si="34"/>
        <v>0</v>
      </c>
    </row>
    <row r="19" spans="1:112" ht="15">
      <c r="A19" s="196" t="s">
        <v>354</v>
      </c>
      <c r="B19" s="207">
        <v>16929614.12</v>
      </c>
      <c r="C19" s="208"/>
      <c r="D19" s="221"/>
      <c r="E19" s="207">
        <v>854635.22</v>
      </c>
      <c r="F19" s="208"/>
      <c r="G19" s="233"/>
      <c r="H19" s="207">
        <v>830954.06</v>
      </c>
      <c r="I19" s="208"/>
      <c r="J19" s="233"/>
      <c r="K19" s="207">
        <v>577545.49</v>
      </c>
      <c r="L19" s="208"/>
      <c r="M19" s="233"/>
      <c r="N19" s="207">
        <v>620079.52</v>
      </c>
      <c r="O19" s="208"/>
      <c r="P19" s="221"/>
      <c r="Q19" s="207">
        <v>200600.14</v>
      </c>
      <c r="R19" s="208"/>
      <c r="S19" s="233"/>
      <c r="T19" s="211">
        <f t="shared" si="32"/>
        <v>20013428.549999997</v>
      </c>
      <c r="U19" s="211">
        <f t="shared" si="32"/>
        <v>0</v>
      </c>
      <c r="V19" s="357">
        <f t="shared" si="32"/>
        <v>0</v>
      </c>
      <c r="W19" s="207">
        <v>10141268.96</v>
      </c>
      <c r="X19" s="208"/>
      <c r="Y19" s="233"/>
      <c r="Z19" s="207"/>
      <c r="AA19" s="208"/>
      <c r="AB19" s="233"/>
      <c r="AC19" s="207">
        <v>908495.59</v>
      </c>
      <c r="AD19" s="208"/>
      <c r="AE19" s="233"/>
      <c r="AF19" s="226"/>
      <c r="AG19" s="208"/>
      <c r="AH19" s="221"/>
      <c r="AI19" s="207">
        <v>1021125.37</v>
      </c>
      <c r="AJ19" s="208"/>
      <c r="AK19" s="233"/>
      <c r="AL19" s="226"/>
      <c r="AM19" s="208"/>
      <c r="AN19" s="221"/>
      <c r="AO19" s="207">
        <v>266822.96</v>
      </c>
      <c r="AP19" s="208"/>
      <c r="AQ19" s="233"/>
      <c r="AR19" s="207">
        <v>466555.05</v>
      </c>
      <c r="AS19" s="208"/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625838.42</v>
      </c>
      <c r="BE19" s="208"/>
      <c r="BF19" s="233"/>
      <c r="BG19" s="207">
        <v>550093.2</v>
      </c>
      <c r="BH19" s="208"/>
      <c r="BI19" s="233"/>
      <c r="BJ19" s="213">
        <f t="shared" si="35"/>
        <v>13980199.55</v>
      </c>
      <c r="BK19" s="212">
        <f t="shared" si="4"/>
        <v>0</v>
      </c>
      <c r="BL19" s="214">
        <f t="shared" si="5"/>
        <v>0</v>
      </c>
      <c r="BM19" s="207"/>
      <c r="BN19" s="208"/>
      <c r="BO19" s="233"/>
      <c r="BP19" s="207"/>
      <c r="BQ19" s="208"/>
      <c r="BR19" s="233"/>
      <c r="BS19" s="207"/>
      <c r="BT19" s="208"/>
      <c r="BU19" s="233"/>
      <c r="BV19" s="207">
        <f t="shared" si="36"/>
        <v>0</v>
      </c>
      <c r="BW19" s="207">
        <f t="shared" si="37"/>
        <v>0</v>
      </c>
      <c r="BX19" s="233"/>
      <c r="BY19" s="207">
        <v>13558.83</v>
      </c>
      <c r="BZ19" s="208"/>
      <c r="CA19" s="233"/>
      <c r="CB19" s="207"/>
      <c r="CC19" s="208"/>
      <c r="CD19" s="233"/>
      <c r="CE19" s="226"/>
      <c r="CF19" s="208"/>
      <c r="CG19" s="209"/>
      <c r="CH19" s="207"/>
      <c r="CI19" s="208"/>
      <c r="CJ19" s="210"/>
      <c r="CK19" s="207">
        <v>154692.68</v>
      </c>
      <c r="CL19" s="208"/>
      <c r="CM19" s="210"/>
      <c r="CN19" s="226"/>
      <c r="CO19" s="208"/>
      <c r="CP19" s="209"/>
      <c r="CQ19" s="207">
        <v>23480.1</v>
      </c>
      <c r="CR19" s="208"/>
      <c r="CS19" s="210"/>
      <c r="CT19" s="207"/>
      <c r="CU19" s="208"/>
      <c r="CV19" s="210"/>
      <c r="CW19" s="207"/>
      <c r="CX19" s="208"/>
      <c r="CY19" s="210"/>
      <c r="CZ19" s="207">
        <f>CH19+CK19+CN19+CQ19+CT19+CW19</f>
        <v>178172.78</v>
      </c>
      <c r="DA19" s="207">
        <f t="shared" si="33"/>
        <v>0</v>
      </c>
      <c r="DB19" s="207">
        <f t="shared" si="33"/>
        <v>0</v>
      </c>
      <c r="DC19" s="207"/>
      <c r="DD19" s="208"/>
      <c r="DE19" s="210"/>
      <c r="DF19" s="211">
        <f t="shared" si="34"/>
        <v>34185359.70999999</v>
      </c>
      <c r="DG19" s="211">
        <f t="shared" si="34"/>
        <v>0</v>
      </c>
      <c r="DH19" s="211">
        <f t="shared" si="34"/>
        <v>0</v>
      </c>
    </row>
    <row r="20" spans="1:112" ht="15">
      <c r="A20" s="196" t="s">
        <v>355</v>
      </c>
      <c r="B20" s="207">
        <v>14161.22</v>
      </c>
      <c r="C20" s="208"/>
      <c r="D20" s="221"/>
      <c r="E20" s="207">
        <v>38.33</v>
      </c>
      <c r="F20" s="208"/>
      <c r="G20" s="233"/>
      <c r="H20" s="207"/>
      <c r="I20" s="208"/>
      <c r="J20" s="233"/>
      <c r="K20" s="207">
        <v>182</v>
      </c>
      <c r="L20" s="208"/>
      <c r="M20" s="233"/>
      <c r="N20" s="207"/>
      <c r="O20" s="208"/>
      <c r="P20" s="221"/>
      <c r="Q20" s="207"/>
      <c r="R20" s="208"/>
      <c r="S20" s="233"/>
      <c r="T20" s="211">
        <f t="shared" si="32"/>
        <v>14381.55</v>
      </c>
      <c r="U20" s="211">
        <f t="shared" si="32"/>
        <v>0</v>
      </c>
      <c r="V20" s="357">
        <f t="shared" si="32"/>
        <v>0</v>
      </c>
      <c r="W20" s="207">
        <v>173758.78</v>
      </c>
      <c r="X20" s="208"/>
      <c r="Y20" s="233"/>
      <c r="Z20" s="207"/>
      <c r="AA20" s="208"/>
      <c r="AB20" s="233"/>
      <c r="AC20" s="207">
        <v>1714.2</v>
      </c>
      <c r="AD20" s="208"/>
      <c r="AE20" s="233"/>
      <c r="AF20" s="226"/>
      <c r="AG20" s="208"/>
      <c r="AH20" s="221"/>
      <c r="AI20" s="207">
        <v>11250</v>
      </c>
      <c r="AJ20" s="208"/>
      <c r="AK20" s="233"/>
      <c r="AL20" s="226"/>
      <c r="AM20" s="208"/>
      <c r="AN20" s="221"/>
      <c r="AO20" s="207">
        <v>64.48</v>
      </c>
      <c r="AP20" s="208"/>
      <c r="AQ20" s="233"/>
      <c r="AR20" s="207">
        <v>1818.65</v>
      </c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07">
        <v>63500.52</v>
      </c>
      <c r="BH20" s="208"/>
      <c r="BI20" s="233"/>
      <c r="BJ20" s="213">
        <f t="shared" si="35"/>
        <v>252106.63</v>
      </c>
      <c r="BK20" s="212">
        <f t="shared" si="4"/>
        <v>0</v>
      </c>
      <c r="BL20" s="214">
        <f t="shared" si="5"/>
        <v>0</v>
      </c>
      <c r="BM20" s="207"/>
      <c r="BN20" s="208"/>
      <c r="BO20" s="233"/>
      <c r="BP20" s="207"/>
      <c r="BQ20" s="208"/>
      <c r="BR20" s="233"/>
      <c r="BS20" s="207"/>
      <c r="BT20" s="208"/>
      <c r="BU20" s="233"/>
      <c r="BV20" s="207">
        <f t="shared" si="36"/>
        <v>0</v>
      </c>
      <c r="BW20" s="207">
        <f t="shared" si="37"/>
        <v>0</v>
      </c>
      <c r="BX20" s="233"/>
      <c r="BY20" s="207"/>
      <c r="BZ20" s="208"/>
      <c r="CA20" s="233"/>
      <c r="CB20" s="207">
        <v>1300</v>
      </c>
      <c r="CC20" s="208"/>
      <c r="CD20" s="233"/>
      <c r="CE20" s="226"/>
      <c r="CF20" s="208"/>
      <c r="CG20" s="209"/>
      <c r="CH20" s="207">
        <v>21764.24</v>
      </c>
      <c r="CI20" s="208"/>
      <c r="CJ20" s="210"/>
      <c r="CK20" s="207">
        <v>68307.56</v>
      </c>
      <c r="CL20" s="208"/>
      <c r="CM20" s="210"/>
      <c r="CN20" s="226">
        <v>68542.67</v>
      </c>
      <c r="CO20" s="208"/>
      <c r="CP20" s="209"/>
      <c r="CQ20" s="207">
        <v>54491.97</v>
      </c>
      <c r="CR20" s="208"/>
      <c r="CS20" s="210"/>
      <c r="CT20" s="207">
        <v>16827.59</v>
      </c>
      <c r="CU20" s="208"/>
      <c r="CV20" s="210"/>
      <c r="CW20" s="207">
        <v>41686.86</v>
      </c>
      <c r="CX20" s="208"/>
      <c r="CY20" s="210"/>
      <c r="CZ20" s="207">
        <f>CH20+CK20+CN20+CQ20+CT20+CW20</f>
        <v>271620.89</v>
      </c>
      <c r="DA20" s="207">
        <f t="shared" si="33"/>
        <v>0</v>
      </c>
      <c r="DB20" s="207">
        <f t="shared" si="33"/>
        <v>0</v>
      </c>
      <c r="DC20" s="207"/>
      <c r="DD20" s="208"/>
      <c r="DE20" s="210"/>
      <c r="DF20" s="211">
        <f t="shared" si="34"/>
        <v>539409.0700000001</v>
      </c>
      <c r="DG20" s="211">
        <f t="shared" si="34"/>
        <v>0</v>
      </c>
      <c r="DH20" s="211">
        <f t="shared" si="34"/>
        <v>0</v>
      </c>
    </row>
    <row r="21" spans="1:112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8" ref="T21:V25">B21+E21+H21+K21+N21</f>
        <v>0</v>
      </c>
      <c r="U21" s="212">
        <f t="shared" si="38"/>
        <v>0</v>
      </c>
      <c r="V21" s="354">
        <f t="shared" si="38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07"/>
      <c r="BH21" s="208"/>
      <c r="BI21" s="233"/>
      <c r="BJ21" s="213">
        <f t="shared" si="35"/>
        <v>0</v>
      </c>
      <c r="BK21" s="212">
        <f t="shared" si="4"/>
        <v>0</v>
      </c>
      <c r="BL21" s="214">
        <f t="shared" si="5"/>
        <v>0</v>
      </c>
      <c r="BM21" s="207"/>
      <c r="BN21" s="208"/>
      <c r="BO21" s="233"/>
      <c r="BP21" s="207"/>
      <c r="BQ21" s="208"/>
      <c r="BR21" s="233"/>
      <c r="BS21" s="207"/>
      <c r="BT21" s="208"/>
      <c r="BU21" s="233"/>
      <c r="BV21" s="207">
        <f t="shared" si="36"/>
        <v>0</v>
      </c>
      <c r="BW21" s="207">
        <f t="shared" si="37"/>
        <v>0</v>
      </c>
      <c r="BX21" s="233"/>
      <c r="BY21" s="207"/>
      <c r="BZ21" s="208"/>
      <c r="CA21" s="233"/>
      <c r="CB21" s="207"/>
      <c r="CC21" s="208"/>
      <c r="CD21" s="233"/>
      <c r="CE21" s="226"/>
      <c r="CF21" s="208"/>
      <c r="CG21" s="209"/>
      <c r="CH21" s="207"/>
      <c r="CI21" s="208"/>
      <c r="CJ21" s="210"/>
      <c r="CK21" s="207"/>
      <c r="CL21" s="208"/>
      <c r="CM21" s="210"/>
      <c r="CN21" s="226"/>
      <c r="CO21" s="208"/>
      <c r="CP21" s="209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07"/>
      <c r="DD21" s="208"/>
      <c r="DE21" s="210"/>
      <c r="DF21" s="211">
        <f aca="true" t="shared" si="39" ref="DF21:DH25">T21+BJ21+BP21+BY21+CE21+BM21+CB21+DC21</f>
        <v>0</v>
      </c>
      <c r="DG21" s="211">
        <f t="shared" si="39"/>
        <v>0</v>
      </c>
      <c r="DH21" s="211">
        <f t="shared" si="39"/>
        <v>0</v>
      </c>
    </row>
    <row r="22" spans="1:112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8"/>
        <v>0</v>
      </c>
      <c r="U22" s="212">
        <f t="shared" si="38"/>
        <v>0</v>
      </c>
      <c r="V22" s="354">
        <f t="shared" si="38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07"/>
      <c r="BH22" s="208"/>
      <c r="BI22" s="233"/>
      <c r="BJ22" s="213">
        <f t="shared" si="35"/>
        <v>0</v>
      </c>
      <c r="BK22" s="212">
        <f t="shared" si="4"/>
        <v>0</v>
      </c>
      <c r="BL22" s="214">
        <f t="shared" si="5"/>
        <v>0</v>
      </c>
      <c r="BM22" s="207"/>
      <c r="BN22" s="208"/>
      <c r="BO22" s="233"/>
      <c r="BP22" s="207"/>
      <c r="BQ22" s="208"/>
      <c r="BR22" s="233"/>
      <c r="BS22" s="207"/>
      <c r="BT22" s="208"/>
      <c r="BU22" s="233"/>
      <c r="BV22" s="207">
        <f t="shared" si="36"/>
        <v>0</v>
      </c>
      <c r="BW22" s="207">
        <f t="shared" si="37"/>
        <v>0</v>
      </c>
      <c r="BX22" s="233"/>
      <c r="BY22" s="207"/>
      <c r="BZ22" s="208"/>
      <c r="CA22" s="233"/>
      <c r="CB22" s="207"/>
      <c r="CC22" s="208"/>
      <c r="CD22" s="233"/>
      <c r="CE22" s="226"/>
      <c r="CF22" s="208"/>
      <c r="CG22" s="209"/>
      <c r="CH22" s="207"/>
      <c r="CI22" s="208"/>
      <c r="CJ22" s="210"/>
      <c r="CK22" s="207"/>
      <c r="CL22" s="208"/>
      <c r="CM22" s="210"/>
      <c r="CN22" s="226"/>
      <c r="CO22" s="208"/>
      <c r="CP22" s="209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07"/>
      <c r="DD22" s="208"/>
      <c r="DE22" s="210"/>
      <c r="DF22" s="211">
        <f t="shared" si="39"/>
        <v>0</v>
      </c>
      <c r="DG22" s="211">
        <f t="shared" si="39"/>
        <v>0</v>
      </c>
      <c r="DH22" s="211">
        <f t="shared" si="39"/>
        <v>0</v>
      </c>
    </row>
    <row r="23" spans="1:112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8"/>
        <v>0</v>
      </c>
      <c r="U23" s="212">
        <f t="shared" si="38"/>
        <v>0</v>
      </c>
      <c r="V23" s="354">
        <f t="shared" si="38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07"/>
      <c r="BH23" s="208"/>
      <c r="BI23" s="233"/>
      <c r="BJ23" s="213">
        <f t="shared" si="35"/>
        <v>0</v>
      </c>
      <c r="BK23" s="212">
        <f t="shared" si="4"/>
        <v>0</v>
      </c>
      <c r="BL23" s="214">
        <f t="shared" si="5"/>
        <v>0</v>
      </c>
      <c r="BM23" s="207"/>
      <c r="BN23" s="208"/>
      <c r="BO23" s="233"/>
      <c r="BP23" s="207"/>
      <c r="BQ23" s="208"/>
      <c r="BR23" s="233"/>
      <c r="BS23" s="207"/>
      <c r="BT23" s="208"/>
      <c r="BU23" s="233"/>
      <c r="BV23" s="207">
        <f t="shared" si="36"/>
        <v>0</v>
      </c>
      <c r="BW23" s="207">
        <f t="shared" si="37"/>
        <v>0</v>
      </c>
      <c r="BX23" s="233"/>
      <c r="BY23" s="207"/>
      <c r="BZ23" s="208"/>
      <c r="CA23" s="233"/>
      <c r="CB23" s="207"/>
      <c r="CC23" s="208"/>
      <c r="CD23" s="233"/>
      <c r="CE23" s="226"/>
      <c r="CF23" s="208"/>
      <c r="CG23" s="209"/>
      <c r="CH23" s="207"/>
      <c r="CI23" s="208"/>
      <c r="CJ23" s="210"/>
      <c r="CK23" s="207"/>
      <c r="CL23" s="208"/>
      <c r="CM23" s="210"/>
      <c r="CN23" s="226"/>
      <c r="CO23" s="208"/>
      <c r="CP23" s="209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07"/>
      <c r="DD23" s="208"/>
      <c r="DE23" s="210"/>
      <c r="DF23" s="211">
        <f t="shared" si="39"/>
        <v>0</v>
      </c>
      <c r="DG23" s="211">
        <f t="shared" si="39"/>
        <v>0</v>
      </c>
      <c r="DH23" s="211">
        <f t="shared" si="39"/>
        <v>0</v>
      </c>
    </row>
    <row r="24" spans="1:112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8"/>
        <v>0</v>
      </c>
      <c r="U24" s="212">
        <f t="shared" si="38"/>
        <v>0</v>
      </c>
      <c r="V24" s="354">
        <f t="shared" si="38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07"/>
      <c r="BH24" s="208"/>
      <c r="BI24" s="233"/>
      <c r="BJ24" s="213">
        <f t="shared" si="35"/>
        <v>0</v>
      </c>
      <c r="BK24" s="212">
        <f t="shared" si="4"/>
        <v>0</v>
      </c>
      <c r="BL24" s="214">
        <f t="shared" si="5"/>
        <v>0</v>
      </c>
      <c r="BM24" s="207"/>
      <c r="BN24" s="208"/>
      <c r="BO24" s="233"/>
      <c r="BP24" s="207"/>
      <c r="BQ24" s="208"/>
      <c r="BR24" s="233"/>
      <c r="BS24" s="207"/>
      <c r="BT24" s="208"/>
      <c r="BU24" s="233"/>
      <c r="BV24" s="207">
        <f t="shared" si="36"/>
        <v>0</v>
      </c>
      <c r="BW24" s="207">
        <f t="shared" si="37"/>
        <v>0</v>
      </c>
      <c r="BX24" s="233"/>
      <c r="BY24" s="207"/>
      <c r="BZ24" s="208"/>
      <c r="CA24" s="233"/>
      <c r="CB24" s="207"/>
      <c r="CC24" s="208"/>
      <c r="CD24" s="233"/>
      <c r="CE24" s="226"/>
      <c r="CF24" s="208"/>
      <c r="CG24" s="209"/>
      <c r="CH24" s="207"/>
      <c r="CI24" s="208"/>
      <c r="CJ24" s="210"/>
      <c r="CK24" s="207"/>
      <c r="CL24" s="208"/>
      <c r="CM24" s="210"/>
      <c r="CN24" s="226"/>
      <c r="CO24" s="208"/>
      <c r="CP24" s="209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07"/>
      <c r="DD24" s="208"/>
      <c r="DE24" s="210"/>
      <c r="DF24" s="211">
        <f t="shared" si="39"/>
        <v>0</v>
      </c>
      <c r="DG24" s="211">
        <f t="shared" si="39"/>
        <v>0</v>
      </c>
      <c r="DH24" s="211">
        <f t="shared" si="39"/>
        <v>0</v>
      </c>
    </row>
    <row r="25" spans="1:112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8"/>
        <v>0</v>
      </c>
      <c r="U25" s="212">
        <f t="shared" si="38"/>
        <v>0</v>
      </c>
      <c r="V25" s="354">
        <f t="shared" si="38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07"/>
      <c r="BH25" s="208"/>
      <c r="BI25" s="233"/>
      <c r="BJ25" s="213">
        <f t="shared" si="35"/>
        <v>0</v>
      </c>
      <c r="BK25" s="212">
        <f t="shared" si="4"/>
        <v>0</v>
      </c>
      <c r="BL25" s="214">
        <f t="shared" si="5"/>
        <v>0</v>
      </c>
      <c r="BM25" s="207"/>
      <c r="BN25" s="208"/>
      <c r="BO25" s="233"/>
      <c r="BP25" s="207"/>
      <c r="BQ25" s="208"/>
      <c r="BR25" s="233"/>
      <c r="BS25" s="207"/>
      <c r="BT25" s="208"/>
      <c r="BU25" s="233"/>
      <c r="BV25" s="207">
        <f t="shared" si="36"/>
        <v>0</v>
      </c>
      <c r="BW25" s="207">
        <f t="shared" si="37"/>
        <v>0</v>
      </c>
      <c r="BX25" s="233"/>
      <c r="BY25" s="207"/>
      <c r="BZ25" s="208"/>
      <c r="CA25" s="233"/>
      <c r="CB25" s="207"/>
      <c r="CC25" s="208"/>
      <c r="CD25" s="233"/>
      <c r="CE25" s="226"/>
      <c r="CF25" s="208"/>
      <c r="CG25" s="209"/>
      <c r="CH25" s="207"/>
      <c r="CI25" s="208"/>
      <c r="CJ25" s="210"/>
      <c r="CK25" s="207"/>
      <c r="CL25" s="208"/>
      <c r="CM25" s="210"/>
      <c r="CN25" s="226"/>
      <c r="CO25" s="208"/>
      <c r="CP25" s="209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07"/>
      <c r="DD25" s="208"/>
      <c r="DE25" s="210"/>
      <c r="DF25" s="211">
        <f t="shared" si="39"/>
        <v>0</v>
      </c>
      <c r="DG25" s="211">
        <f t="shared" si="39"/>
        <v>0</v>
      </c>
      <c r="DH25" s="211">
        <f t="shared" si="39"/>
        <v>0</v>
      </c>
    </row>
    <row r="26" spans="1:112" ht="15">
      <c r="A26" s="201" t="s">
        <v>356</v>
      </c>
      <c r="B26" s="217"/>
      <c r="C26" s="218"/>
      <c r="D26" s="243"/>
      <c r="E26" s="217"/>
      <c r="F26" s="218"/>
      <c r="G26" s="246"/>
      <c r="H26" s="217"/>
      <c r="I26" s="218"/>
      <c r="J26" s="246"/>
      <c r="K26" s="217"/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0</v>
      </c>
      <c r="U26" s="206">
        <f>C26+F26+I26+L26+O26+R26</f>
        <v>0</v>
      </c>
      <c r="V26" s="356">
        <f>D26+G26+J26+M26+P26+S26</f>
        <v>0</v>
      </c>
      <c r="W26" s="217">
        <v>26667.73</v>
      </c>
      <c r="X26" s="218"/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>
        <v>8691.34</v>
      </c>
      <c r="AJ26" s="218"/>
      <c r="AK26" s="246"/>
      <c r="AL26" s="227"/>
      <c r="AM26" s="218"/>
      <c r="AN26" s="243"/>
      <c r="AO26" s="217"/>
      <c r="AP26" s="218"/>
      <c r="AQ26" s="246"/>
      <c r="AR26" s="217">
        <v>2427.48</v>
      </c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17">
        <v>9440.96</v>
      </c>
      <c r="BH26" s="218"/>
      <c r="BI26" s="246"/>
      <c r="BJ26" s="203">
        <f>W26+Z26+AC26+AF26+AI26+AL26+AO26+AR26+AU26+AX26+BA26+BD26+BG26</f>
        <v>47227.51</v>
      </c>
      <c r="BK26" s="204">
        <f t="shared" si="4"/>
        <v>0</v>
      </c>
      <c r="BL26" s="205">
        <f t="shared" si="5"/>
        <v>0</v>
      </c>
      <c r="BM26" s="217"/>
      <c r="BN26" s="218"/>
      <c r="BO26" s="246"/>
      <c r="BP26" s="217"/>
      <c r="BQ26" s="218"/>
      <c r="BR26" s="246"/>
      <c r="BS26" s="217"/>
      <c r="BT26" s="218"/>
      <c r="BU26" s="246"/>
      <c r="BV26" s="217">
        <f>BP26+BS26</f>
        <v>0</v>
      </c>
      <c r="BW26" s="217">
        <f>BQ26+BT26</f>
        <v>0</v>
      </c>
      <c r="BX26" s="246"/>
      <c r="BY26" s="217"/>
      <c r="BZ26" s="218"/>
      <c r="CA26" s="246"/>
      <c r="CB26" s="217"/>
      <c r="CC26" s="218"/>
      <c r="CD26" s="246"/>
      <c r="CE26" s="227"/>
      <c r="CF26" s="218"/>
      <c r="CG26" s="219"/>
      <c r="CH26" s="217">
        <v>1315.34</v>
      </c>
      <c r="CI26" s="218"/>
      <c r="CJ26" s="220"/>
      <c r="CK26" s="217">
        <v>21330.43</v>
      </c>
      <c r="CL26" s="218"/>
      <c r="CM26" s="220"/>
      <c r="CN26" s="227">
        <v>1695.42</v>
      </c>
      <c r="CO26" s="218"/>
      <c r="CP26" s="219"/>
      <c r="CQ26" s="217"/>
      <c r="CR26" s="218"/>
      <c r="CS26" s="220"/>
      <c r="CT26" s="217"/>
      <c r="CU26" s="218"/>
      <c r="CV26" s="220"/>
      <c r="CW26" s="217">
        <v>3855</v>
      </c>
      <c r="CX26" s="218"/>
      <c r="CY26" s="220"/>
      <c r="CZ26" s="207">
        <f>CH26+CK26+CN26+CQ26+CT26+CW26</f>
        <v>28196.190000000002</v>
      </c>
      <c r="DA26" s="207">
        <f>CI26+CL26+CO26+CR26+CU26+CX26</f>
        <v>0</v>
      </c>
      <c r="DB26" s="207">
        <f>CJ26+CM26+CP26+CS26+CV26+CY26</f>
        <v>0</v>
      </c>
      <c r="DC26" s="217"/>
      <c r="DD26" s="218"/>
      <c r="DE26" s="220"/>
      <c r="DF26" s="206">
        <f>T26+BJ26+BP26+BY26+CE26+BM26+CB26+DC26+CZ26</f>
        <v>75423.70000000001</v>
      </c>
      <c r="DG26" s="206">
        <f>U26+BK26+BQ26+BZ26+CF26+BN26+CC26+DD26+DA26</f>
        <v>0</v>
      </c>
      <c r="DH26" s="206">
        <f>V26+BL26+BR26+CA26+CG26+BO26+CD26+DE26+DB26</f>
        <v>0</v>
      </c>
    </row>
    <row r="27" spans="1:112" ht="15">
      <c r="A27" s="196" t="s">
        <v>358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07"/>
      <c r="BH27" s="208"/>
      <c r="BI27" s="233"/>
      <c r="BJ27" s="213">
        <f>W27+Z27+AC27+AF27+AI27+AL27+AO27+AR27+AU27+AX27+BA27+BD27</f>
        <v>0</v>
      </c>
      <c r="BK27" s="212">
        <f t="shared" si="4"/>
        <v>0</v>
      </c>
      <c r="BL27" s="214">
        <f t="shared" si="5"/>
        <v>0</v>
      </c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07"/>
      <c r="CC27" s="208"/>
      <c r="CD27" s="233"/>
      <c r="CE27" s="226"/>
      <c r="CF27" s="208"/>
      <c r="CG27" s="209"/>
      <c r="CH27" s="207"/>
      <c r="CI27" s="208"/>
      <c r="CJ27" s="210"/>
      <c r="CK27" s="207"/>
      <c r="CL27" s="208"/>
      <c r="CM27" s="210"/>
      <c r="CN27" s="226"/>
      <c r="CO27" s="208"/>
      <c r="CP27" s="209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07"/>
      <c r="DD27" s="208"/>
      <c r="DE27" s="210"/>
      <c r="DF27" s="211">
        <f>T27+BJ27+BP27+BY27+CE27+BM27+CB27</f>
        <v>0</v>
      </c>
      <c r="DG27" s="212">
        <f>U27+BK27+BQ27+BZ27+CF27+BN27+CC27</f>
        <v>0</v>
      </c>
      <c r="DH27" s="214">
        <f>V27+BL27+BR27+CA27+CG27+BO27+CD27</f>
        <v>0</v>
      </c>
    </row>
    <row r="28" spans="1:112" ht="14.25">
      <c r="A28" s="200" t="s">
        <v>359</v>
      </c>
      <c r="B28" s="203">
        <f>B29+B30+B31+B32+B34+B35</f>
        <v>0</v>
      </c>
      <c r="C28" s="203">
        <f aca="true" t="shared" si="40" ref="C28:I28">C29+C30+C31+C32+C34+C35</f>
        <v>0</v>
      </c>
      <c r="D28" s="203">
        <f t="shared" si="40"/>
        <v>0</v>
      </c>
      <c r="E28" s="203">
        <f t="shared" si="40"/>
        <v>2157.82</v>
      </c>
      <c r="F28" s="203">
        <f t="shared" si="40"/>
        <v>0</v>
      </c>
      <c r="G28" s="203">
        <f t="shared" si="40"/>
        <v>0</v>
      </c>
      <c r="H28" s="203">
        <f t="shared" si="40"/>
        <v>0</v>
      </c>
      <c r="I28" s="203">
        <f t="shared" si="40"/>
        <v>0</v>
      </c>
      <c r="J28" s="203">
        <f aca="true" t="shared" si="41" ref="J28:AO28">J29+J30+J31+J32+J34+J35</f>
        <v>0</v>
      </c>
      <c r="K28" s="203">
        <f t="shared" si="41"/>
        <v>0</v>
      </c>
      <c r="L28" s="203">
        <f t="shared" si="41"/>
        <v>0</v>
      </c>
      <c r="M28" s="203">
        <f t="shared" si="41"/>
        <v>0</v>
      </c>
      <c r="N28" s="203">
        <f t="shared" si="41"/>
        <v>0</v>
      </c>
      <c r="O28" s="203">
        <f t="shared" si="41"/>
        <v>0</v>
      </c>
      <c r="P28" s="203">
        <f t="shared" si="41"/>
        <v>0</v>
      </c>
      <c r="Q28" s="203">
        <f t="shared" si="41"/>
        <v>2200</v>
      </c>
      <c r="R28" s="203">
        <f t="shared" si="41"/>
        <v>0</v>
      </c>
      <c r="S28" s="203">
        <f t="shared" si="41"/>
        <v>0</v>
      </c>
      <c r="T28" s="203">
        <f t="shared" si="41"/>
        <v>4357.82</v>
      </c>
      <c r="U28" s="203">
        <f t="shared" si="41"/>
        <v>0</v>
      </c>
      <c r="V28" s="203">
        <f t="shared" si="41"/>
        <v>0</v>
      </c>
      <c r="W28" s="203">
        <f t="shared" si="41"/>
        <v>57037.25</v>
      </c>
      <c r="X28" s="203">
        <f t="shared" si="41"/>
        <v>0</v>
      </c>
      <c r="Y28" s="203">
        <f t="shared" si="41"/>
        <v>0</v>
      </c>
      <c r="Z28" s="203">
        <f t="shared" si="41"/>
        <v>0</v>
      </c>
      <c r="AA28" s="203">
        <f t="shared" si="41"/>
        <v>0</v>
      </c>
      <c r="AB28" s="203">
        <f t="shared" si="41"/>
        <v>0</v>
      </c>
      <c r="AC28" s="203">
        <f t="shared" si="41"/>
        <v>10964.23</v>
      </c>
      <c r="AD28" s="203">
        <f t="shared" si="41"/>
        <v>0</v>
      </c>
      <c r="AE28" s="203">
        <f t="shared" si="41"/>
        <v>0</v>
      </c>
      <c r="AF28" s="203">
        <f t="shared" si="41"/>
        <v>0</v>
      </c>
      <c r="AG28" s="203">
        <f t="shared" si="41"/>
        <v>0</v>
      </c>
      <c r="AH28" s="203">
        <f t="shared" si="41"/>
        <v>0</v>
      </c>
      <c r="AI28" s="203">
        <f t="shared" si="41"/>
        <v>10701.43</v>
      </c>
      <c r="AJ28" s="203">
        <f t="shared" si="41"/>
        <v>0</v>
      </c>
      <c r="AK28" s="203">
        <f t="shared" si="41"/>
        <v>0</v>
      </c>
      <c r="AL28" s="203">
        <f t="shared" si="41"/>
        <v>0</v>
      </c>
      <c r="AM28" s="203">
        <f t="shared" si="41"/>
        <v>0</v>
      </c>
      <c r="AN28" s="203">
        <f t="shared" si="41"/>
        <v>0</v>
      </c>
      <c r="AO28" s="203">
        <f t="shared" si="41"/>
        <v>0</v>
      </c>
      <c r="AP28" s="203">
        <f aca="true" t="shared" si="42" ref="AP28:BX28">AP29+AP30+AP31+AP32+AP34+AP35</f>
        <v>0</v>
      </c>
      <c r="AQ28" s="203">
        <f t="shared" si="42"/>
        <v>0</v>
      </c>
      <c r="AR28" s="203">
        <f t="shared" si="42"/>
        <v>726.22</v>
      </c>
      <c r="AS28" s="203">
        <f t="shared" si="42"/>
        <v>0</v>
      </c>
      <c r="AT28" s="203">
        <f t="shared" si="42"/>
        <v>0</v>
      </c>
      <c r="AU28" s="203">
        <f t="shared" si="42"/>
        <v>0</v>
      </c>
      <c r="AV28" s="203">
        <f t="shared" si="42"/>
        <v>0</v>
      </c>
      <c r="AW28" s="203">
        <f t="shared" si="42"/>
        <v>0</v>
      </c>
      <c r="AX28" s="203">
        <f t="shared" si="42"/>
        <v>0</v>
      </c>
      <c r="AY28" s="203">
        <f t="shared" si="42"/>
        <v>0</v>
      </c>
      <c r="AZ28" s="203">
        <f t="shared" si="42"/>
        <v>0</v>
      </c>
      <c r="BA28" s="203">
        <f t="shared" si="42"/>
        <v>0</v>
      </c>
      <c r="BB28" s="203">
        <f t="shared" si="42"/>
        <v>0</v>
      </c>
      <c r="BC28" s="203">
        <f t="shared" si="42"/>
        <v>0</v>
      </c>
      <c r="BD28" s="203">
        <f t="shared" si="42"/>
        <v>0</v>
      </c>
      <c r="BE28" s="203">
        <f t="shared" si="42"/>
        <v>0</v>
      </c>
      <c r="BF28" s="203">
        <f t="shared" si="42"/>
        <v>0</v>
      </c>
      <c r="BG28" s="203">
        <f>BG29+BG30+BG31+BG32+BG34+BG35</f>
        <v>48879.33</v>
      </c>
      <c r="BH28" s="203">
        <f>BH29+BH30+BH31+BH32+BH34+BH35</f>
        <v>0</v>
      </c>
      <c r="BI28" s="203">
        <f>BI29+BI30+BI31+BI32+BI34+BI35</f>
        <v>0</v>
      </c>
      <c r="BJ28" s="203">
        <f t="shared" si="42"/>
        <v>128308.46</v>
      </c>
      <c r="BK28" s="203">
        <f t="shared" si="42"/>
        <v>0</v>
      </c>
      <c r="BL28" s="203">
        <f t="shared" si="42"/>
        <v>0</v>
      </c>
      <c r="BM28" s="203">
        <f t="shared" si="42"/>
        <v>0</v>
      </c>
      <c r="BN28" s="203">
        <f t="shared" si="42"/>
        <v>0</v>
      </c>
      <c r="BO28" s="203">
        <f t="shared" si="42"/>
        <v>0</v>
      </c>
      <c r="BP28" s="203">
        <f t="shared" si="42"/>
        <v>0</v>
      </c>
      <c r="BQ28" s="203">
        <f t="shared" si="42"/>
        <v>0</v>
      </c>
      <c r="BR28" s="203">
        <f t="shared" si="42"/>
        <v>0</v>
      </c>
      <c r="BS28" s="203">
        <f t="shared" si="42"/>
        <v>0</v>
      </c>
      <c r="BT28" s="203">
        <f t="shared" si="42"/>
        <v>0</v>
      </c>
      <c r="BU28" s="203">
        <f t="shared" si="42"/>
        <v>0</v>
      </c>
      <c r="BV28" s="203">
        <f t="shared" si="42"/>
        <v>0</v>
      </c>
      <c r="BW28" s="203">
        <f t="shared" si="42"/>
        <v>0</v>
      </c>
      <c r="BX28" s="203">
        <f t="shared" si="42"/>
        <v>0</v>
      </c>
      <c r="BY28" s="203">
        <f aca="true" t="shared" si="43" ref="BY28:DD28">BY29+BY30+BY31+BY32+BY34+BY35</f>
        <v>0</v>
      </c>
      <c r="BZ28" s="203">
        <f t="shared" si="43"/>
        <v>0</v>
      </c>
      <c r="CA28" s="203">
        <f t="shared" si="43"/>
        <v>0</v>
      </c>
      <c r="CB28" s="203">
        <f t="shared" si="43"/>
        <v>0</v>
      </c>
      <c r="CC28" s="203">
        <f t="shared" si="43"/>
        <v>0</v>
      </c>
      <c r="CD28" s="203">
        <f t="shared" si="43"/>
        <v>0</v>
      </c>
      <c r="CE28" s="203">
        <f t="shared" si="43"/>
        <v>0</v>
      </c>
      <c r="CF28" s="203">
        <f t="shared" si="43"/>
        <v>0</v>
      </c>
      <c r="CG28" s="342">
        <f t="shared" si="43"/>
        <v>0</v>
      </c>
      <c r="CH28" s="203">
        <f t="shared" si="43"/>
        <v>6661.2</v>
      </c>
      <c r="CI28" s="203">
        <f t="shared" si="43"/>
        <v>0</v>
      </c>
      <c r="CJ28" s="371">
        <f t="shared" si="43"/>
        <v>0</v>
      </c>
      <c r="CK28" s="203">
        <f t="shared" si="43"/>
        <v>605409.67</v>
      </c>
      <c r="CL28" s="203">
        <f t="shared" si="43"/>
        <v>0</v>
      </c>
      <c r="CM28" s="371">
        <f t="shared" si="43"/>
        <v>0</v>
      </c>
      <c r="CN28" s="206">
        <f t="shared" si="43"/>
        <v>5963.450000000001</v>
      </c>
      <c r="CO28" s="203">
        <f t="shared" si="43"/>
        <v>0</v>
      </c>
      <c r="CP28" s="342">
        <f t="shared" si="43"/>
        <v>0</v>
      </c>
      <c r="CQ28" s="203">
        <f t="shared" si="43"/>
        <v>4100</v>
      </c>
      <c r="CR28" s="203">
        <f t="shared" si="43"/>
        <v>0</v>
      </c>
      <c r="CS28" s="371">
        <f t="shared" si="43"/>
        <v>0</v>
      </c>
      <c r="CT28" s="203">
        <f t="shared" si="43"/>
        <v>2552.56</v>
      </c>
      <c r="CU28" s="203">
        <f t="shared" si="43"/>
        <v>0</v>
      </c>
      <c r="CV28" s="371">
        <f t="shared" si="43"/>
        <v>0</v>
      </c>
      <c r="CW28" s="203">
        <f t="shared" si="43"/>
        <v>5406.09</v>
      </c>
      <c r="CX28" s="203">
        <f t="shared" si="43"/>
        <v>0</v>
      </c>
      <c r="CY28" s="371">
        <f t="shared" si="43"/>
        <v>0</v>
      </c>
      <c r="CZ28" s="203">
        <f t="shared" si="43"/>
        <v>630092.97</v>
      </c>
      <c r="DA28" s="203">
        <f t="shared" si="43"/>
        <v>0</v>
      </c>
      <c r="DB28" s="371">
        <f t="shared" si="43"/>
        <v>0</v>
      </c>
      <c r="DC28" s="203">
        <f t="shared" si="43"/>
        <v>0</v>
      </c>
      <c r="DD28" s="203">
        <f t="shared" si="43"/>
        <v>0</v>
      </c>
      <c r="DE28" s="371">
        <f>DE29+DE30+DE31+DE32+DE34+DE35</f>
        <v>0</v>
      </c>
      <c r="DF28" s="206">
        <f>DF29+DF30+DF31+DF32+DF34+DF35</f>
        <v>762759.2500000001</v>
      </c>
      <c r="DG28" s="203">
        <f>DG29+DG30+DG31+DG32+DG34+DG35</f>
        <v>0</v>
      </c>
      <c r="DH28" s="203">
        <f>DH29+DH30+DH31+DH32+DH34+DH35</f>
        <v>0</v>
      </c>
    </row>
    <row r="29" spans="1:112" ht="15">
      <c r="A29" s="196" t="s">
        <v>360</v>
      </c>
      <c r="B29" s="207"/>
      <c r="C29" s="208"/>
      <c r="D29" s="221"/>
      <c r="E29" s="207"/>
      <c r="F29" s="208"/>
      <c r="G29" s="233"/>
      <c r="H29" s="207"/>
      <c r="I29" s="208"/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4" ref="T29:V34">B29+E29+H29+K29+N29+Q29</f>
        <v>0</v>
      </c>
      <c r="U29" s="211">
        <f t="shared" si="44"/>
        <v>0</v>
      </c>
      <c r="V29" s="357">
        <f t="shared" si="44"/>
        <v>0</v>
      </c>
      <c r="W29" s="207">
        <v>23063.59</v>
      </c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07">
        <v>13112.62</v>
      </c>
      <c r="BH29" s="208"/>
      <c r="BI29" s="233"/>
      <c r="BJ29" s="213">
        <f>W29+Z29+AC29+AF29+AI29+AL29+AO29+AR29+AU29+AX29+BA29+BD29+BG29</f>
        <v>36176.21</v>
      </c>
      <c r="BK29" s="212">
        <f t="shared" si="4"/>
        <v>0</v>
      </c>
      <c r="BL29" s="214">
        <f t="shared" si="5"/>
        <v>0</v>
      </c>
      <c r="BM29" s="207"/>
      <c r="BN29" s="207"/>
      <c r="BO29" s="233"/>
      <c r="BP29" s="207"/>
      <c r="BQ29" s="208"/>
      <c r="BR29" s="233"/>
      <c r="BS29" s="207"/>
      <c r="BT29" s="208"/>
      <c r="BU29" s="233"/>
      <c r="BV29" s="207">
        <f>BP29+BS29</f>
        <v>0</v>
      </c>
      <c r="BW29" s="207">
        <f>BQ29+BT29</f>
        <v>0</v>
      </c>
      <c r="BX29" s="233"/>
      <c r="BY29" s="207"/>
      <c r="BZ29" s="208"/>
      <c r="CA29" s="233"/>
      <c r="CB29" s="207"/>
      <c r="CC29" s="208"/>
      <c r="CD29" s="233"/>
      <c r="CE29" s="226"/>
      <c r="CF29" s="208"/>
      <c r="CG29" s="209"/>
      <c r="CH29" s="207"/>
      <c r="CI29" s="208"/>
      <c r="CJ29" s="210"/>
      <c r="CK29" s="207">
        <v>468142.74</v>
      </c>
      <c r="CL29" s="208"/>
      <c r="CM29" s="210"/>
      <c r="CN29" s="226"/>
      <c r="CO29" s="208"/>
      <c r="CP29" s="209"/>
      <c r="CQ29" s="207"/>
      <c r="CR29" s="208"/>
      <c r="CS29" s="210"/>
      <c r="CT29" s="207"/>
      <c r="CU29" s="208"/>
      <c r="CV29" s="210"/>
      <c r="CW29" s="207"/>
      <c r="CX29" s="208"/>
      <c r="CY29" s="210"/>
      <c r="CZ29" s="207">
        <f>CH29+CK29+CN29+CQ29+CT29+CW29</f>
        <v>468142.74</v>
      </c>
      <c r="DA29" s="207">
        <f>CI29+CL29+CO29+CR29+CU29+CX29</f>
        <v>0</v>
      </c>
      <c r="DB29" s="207">
        <f>CJ29+CM29+CP29+CS29+CV29+CY29</f>
        <v>0</v>
      </c>
      <c r="DC29" s="207"/>
      <c r="DD29" s="208"/>
      <c r="DE29" s="210"/>
      <c r="DF29" s="211">
        <f>T29+BJ29+BP29+BY29+CE29+BM29+CB29+DC29+CZ29</f>
        <v>504318.95</v>
      </c>
      <c r="DG29" s="211">
        <f>U29+BK29+BQ29+BZ29+CF29+BN29+CC29+DD29+DA29</f>
        <v>0</v>
      </c>
      <c r="DH29" s="211">
        <f>V29+BL29+BR29+CA29+CG29+BO29+CD29+DE29+DB29</f>
        <v>0</v>
      </c>
    </row>
    <row r="30" spans="1:112" ht="15">
      <c r="A30" s="196" t="s">
        <v>361</v>
      </c>
      <c r="B30" s="207"/>
      <c r="C30" s="208"/>
      <c r="D30" s="221"/>
      <c r="E30" s="207"/>
      <c r="F30" s="208"/>
      <c r="G30" s="233"/>
      <c r="H30" s="207"/>
      <c r="I30" s="208"/>
      <c r="J30" s="233"/>
      <c r="K30" s="207"/>
      <c r="L30" s="208"/>
      <c r="M30" s="233"/>
      <c r="N30" s="207"/>
      <c r="O30" s="208"/>
      <c r="P30" s="221"/>
      <c r="Q30" s="207">
        <v>600</v>
      </c>
      <c r="R30" s="208"/>
      <c r="S30" s="233"/>
      <c r="T30" s="211">
        <f t="shared" si="44"/>
        <v>600</v>
      </c>
      <c r="U30" s="211">
        <f t="shared" si="44"/>
        <v>0</v>
      </c>
      <c r="V30" s="357">
        <f t="shared" si="44"/>
        <v>0</v>
      </c>
      <c r="W30" s="207">
        <v>19287.93</v>
      </c>
      <c r="X30" s="208"/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800</v>
      </c>
      <c r="AJ30" s="208"/>
      <c r="AK30" s="233"/>
      <c r="AL30" s="226"/>
      <c r="AM30" s="208"/>
      <c r="AN30" s="221"/>
      <c r="AO30" s="207"/>
      <c r="AP30" s="208"/>
      <c r="AQ30" s="233"/>
      <c r="AR30" s="207">
        <v>185.93</v>
      </c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07">
        <v>307.6</v>
      </c>
      <c r="BH30" s="208"/>
      <c r="BI30" s="233"/>
      <c r="BJ30" s="213">
        <f aca="true" t="shared" si="45" ref="BJ30:BJ35">W30+Z30+AC30+AF30+AI30+AL30+AO30+AR30+AU30+AX30+BA30+BD30+BG30</f>
        <v>20581.46</v>
      </c>
      <c r="BK30" s="212">
        <f t="shared" si="4"/>
        <v>0</v>
      </c>
      <c r="BL30" s="214">
        <f t="shared" si="5"/>
        <v>0</v>
      </c>
      <c r="BM30" s="207"/>
      <c r="BN30" s="208"/>
      <c r="BO30" s="233"/>
      <c r="BP30" s="207"/>
      <c r="BQ30" s="208"/>
      <c r="BR30" s="233"/>
      <c r="BS30" s="207"/>
      <c r="BT30" s="208"/>
      <c r="BU30" s="233"/>
      <c r="BV30" s="207">
        <f aca="true" t="shared" si="46" ref="BV30:BW34">BP30+BS30</f>
        <v>0</v>
      </c>
      <c r="BW30" s="207">
        <f t="shared" si="46"/>
        <v>0</v>
      </c>
      <c r="BX30" s="233"/>
      <c r="BY30" s="207"/>
      <c r="BZ30" s="208"/>
      <c r="CA30" s="233"/>
      <c r="CB30" s="207"/>
      <c r="CC30" s="208"/>
      <c r="CD30" s="233"/>
      <c r="CE30" s="226"/>
      <c r="CF30" s="208"/>
      <c r="CG30" s="209"/>
      <c r="CH30" s="207"/>
      <c r="CI30" s="208"/>
      <c r="CJ30" s="210"/>
      <c r="CK30" s="207">
        <v>10162.42</v>
      </c>
      <c r="CL30" s="208"/>
      <c r="CM30" s="210"/>
      <c r="CN30" s="226">
        <v>643.76</v>
      </c>
      <c r="CO30" s="208"/>
      <c r="CP30" s="209"/>
      <c r="CQ30" s="207">
        <v>400</v>
      </c>
      <c r="CR30" s="208"/>
      <c r="CS30" s="210"/>
      <c r="CT30" s="207">
        <v>7.75</v>
      </c>
      <c r="CU30" s="208"/>
      <c r="CV30" s="210"/>
      <c r="CW30" s="207">
        <v>181.68</v>
      </c>
      <c r="CX30" s="208"/>
      <c r="CY30" s="210"/>
      <c r="CZ30" s="207">
        <f aca="true" t="shared" si="47" ref="CZ30:CZ36">CH30+CK30+CN30+CQ30+CT30+CW30</f>
        <v>11395.61</v>
      </c>
      <c r="DA30" s="207">
        <f aca="true" t="shared" si="48" ref="DA30:DA36">CI30+CL30+CO30+CR30+CU30+CX30</f>
        <v>0</v>
      </c>
      <c r="DB30" s="207">
        <f aca="true" t="shared" si="49" ref="DB30:DB36">CJ30+CM30+CP30+CS30+CV30+CY30</f>
        <v>0</v>
      </c>
      <c r="DC30" s="207"/>
      <c r="DD30" s="208"/>
      <c r="DE30" s="210"/>
      <c r="DF30" s="211">
        <f aca="true" t="shared" si="50" ref="DF30:DF35">T30+BJ30+BP30+BY30+CE30+BM30+CB30+DC30+CZ30</f>
        <v>32577.07</v>
      </c>
      <c r="DG30" s="211">
        <f aca="true" t="shared" si="51" ref="DG30:DG35">U30+BK30+BQ30+BZ30+CF30+BN30+CC30+DD30+DA30</f>
        <v>0</v>
      </c>
      <c r="DH30" s="211">
        <f aca="true" t="shared" si="52" ref="DH30:DH35">V30+BL30+BR30+CA30+CG30+BO30+CD30+DE30+DB30</f>
        <v>0</v>
      </c>
    </row>
    <row r="31" spans="1:112" ht="15">
      <c r="A31" s="196" t="s">
        <v>362</v>
      </c>
      <c r="B31" s="207"/>
      <c r="C31" s="208"/>
      <c r="D31" s="221"/>
      <c r="E31" s="207">
        <v>2157.82</v>
      </c>
      <c r="F31" s="208"/>
      <c r="G31" s="233"/>
      <c r="H31" s="207"/>
      <c r="I31" s="208"/>
      <c r="J31" s="233"/>
      <c r="K31" s="207"/>
      <c r="L31" s="208"/>
      <c r="M31" s="233"/>
      <c r="N31" s="207"/>
      <c r="O31" s="208"/>
      <c r="P31" s="221"/>
      <c r="Q31" s="207">
        <v>800</v>
      </c>
      <c r="R31" s="208"/>
      <c r="S31" s="233"/>
      <c r="T31" s="211">
        <f t="shared" si="44"/>
        <v>2957.82</v>
      </c>
      <c r="U31" s="211">
        <f t="shared" si="44"/>
        <v>0</v>
      </c>
      <c r="V31" s="357">
        <f t="shared" si="44"/>
        <v>0</v>
      </c>
      <c r="W31" s="207">
        <v>13997.56</v>
      </c>
      <c r="X31" s="208"/>
      <c r="Y31" s="233"/>
      <c r="Z31" s="207"/>
      <c r="AA31" s="208"/>
      <c r="AB31" s="233"/>
      <c r="AC31" s="207">
        <v>10964.23</v>
      </c>
      <c r="AD31" s="208"/>
      <c r="AE31" s="233"/>
      <c r="AF31" s="226"/>
      <c r="AG31" s="208"/>
      <c r="AH31" s="221"/>
      <c r="AI31" s="207">
        <v>1000</v>
      </c>
      <c r="AJ31" s="208"/>
      <c r="AK31" s="233"/>
      <c r="AL31" s="226"/>
      <c r="AM31" s="208"/>
      <c r="AN31" s="221"/>
      <c r="AO31" s="207"/>
      <c r="AP31" s="208"/>
      <c r="AQ31" s="233"/>
      <c r="AR31" s="207">
        <v>540.29</v>
      </c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07">
        <v>32736.2</v>
      </c>
      <c r="BH31" s="208"/>
      <c r="BI31" s="233"/>
      <c r="BJ31" s="213">
        <f t="shared" si="45"/>
        <v>59238.28</v>
      </c>
      <c r="BK31" s="212">
        <f t="shared" si="4"/>
        <v>0</v>
      </c>
      <c r="BL31" s="214">
        <f t="shared" si="5"/>
        <v>0</v>
      </c>
      <c r="BM31" s="207"/>
      <c r="BN31" s="208"/>
      <c r="BO31" s="233"/>
      <c r="BP31" s="207"/>
      <c r="BQ31" s="208"/>
      <c r="BR31" s="233"/>
      <c r="BS31" s="207"/>
      <c r="BT31" s="208"/>
      <c r="BU31" s="233"/>
      <c r="BV31" s="207">
        <f t="shared" si="46"/>
        <v>0</v>
      </c>
      <c r="BW31" s="207">
        <f t="shared" si="46"/>
        <v>0</v>
      </c>
      <c r="BX31" s="233"/>
      <c r="BY31" s="207"/>
      <c r="BZ31" s="208"/>
      <c r="CA31" s="233"/>
      <c r="CB31" s="207"/>
      <c r="CC31" s="208"/>
      <c r="CD31" s="233"/>
      <c r="CE31" s="226"/>
      <c r="CF31" s="208"/>
      <c r="CG31" s="209"/>
      <c r="CH31" s="207">
        <v>6661.2</v>
      </c>
      <c r="CI31" s="208"/>
      <c r="CJ31" s="210"/>
      <c r="CK31" s="207">
        <v>116147.73</v>
      </c>
      <c r="CL31" s="208"/>
      <c r="CM31" s="210"/>
      <c r="CN31" s="226">
        <v>118.22</v>
      </c>
      <c r="CO31" s="208"/>
      <c r="CP31" s="209"/>
      <c r="CQ31" s="207">
        <v>3700</v>
      </c>
      <c r="CR31" s="208"/>
      <c r="CS31" s="210"/>
      <c r="CT31" s="207">
        <v>2544.81</v>
      </c>
      <c r="CU31" s="208"/>
      <c r="CV31" s="210"/>
      <c r="CW31" s="207"/>
      <c r="CX31" s="208"/>
      <c r="CY31" s="210"/>
      <c r="CZ31" s="207">
        <f t="shared" si="47"/>
        <v>129171.95999999999</v>
      </c>
      <c r="DA31" s="207">
        <f t="shared" si="48"/>
        <v>0</v>
      </c>
      <c r="DB31" s="207">
        <f t="shared" si="49"/>
        <v>0</v>
      </c>
      <c r="DC31" s="207"/>
      <c r="DD31" s="208"/>
      <c r="DE31" s="210"/>
      <c r="DF31" s="211">
        <f t="shared" si="50"/>
        <v>191368.06</v>
      </c>
      <c r="DG31" s="211">
        <f t="shared" si="51"/>
        <v>0</v>
      </c>
      <c r="DH31" s="211">
        <f t="shared" si="52"/>
        <v>0</v>
      </c>
    </row>
    <row r="32" spans="1:112" ht="15">
      <c r="A32" s="196" t="s">
        <v>363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>
        <v>800</v>
      </c>
      <c r="R32" s="208"/>
      <c r="S32" s="233"/>
      <c r="T32" s="211">
        <f t="shared" si="44"/>
        <v>800</v>
      </c>
      <c r="U32" s="211">
        <f t="shared" si="44"/>
        <v>0</v>
      </c>
      <c r="V32" s="357">
        <f t="shared" si="44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>
        <v>8901.43</v>
      </c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07"/>
      <c r="BH32" s="208"/>
      <c r="BI32" s="233"/>
      <c r="BJ32" s="213">
        <f t="shared" si="45"/>
        <v>8901.43</v>
      </c>
      <c r="BK32" s="212">
        <f t="shared" si="4"/>
        <v>0</v>
      </c>
      <c r="BL32" s="214">
        <f t="shared" si="5"/>
        <v>0</v>
      </c>
      <c r="BM32" s="207"/>
      <c r="BN32" s="208"/>
      <c r="BO32" s="233"/>
      <c r="BP32" s="207"/>
      <c r="BQ32" s="208"/>
      <c r="BR32" s="233"/>
      <c r="BS32" s="207"/>
      <c r="BT32" s="208"/>
      <c r="BU32" s="233"/>
      <c r="BV32" s="207">
        <f t="shared" si="46"/>
        <v>0</v>
      </c>
      <c r="BW32" s="207">
        <f t="shared" si="46"/>
        <v>0</v>
      </c>
      <c r="BX32" s="233"/>
      <c r="BY32" s="207"/>
      <c r="BZ32" s="208"/>
      <c r="CA32" s="233"/>
      <c r="CB32" s="207"/>
      <c r="CC32" s="208"/>
      <c r="CD32" s="210"/>
      <c r="CE32" s="226"/>
      <c r="CF32" s="208"/>
      <c r="CG32" s="209"/>
      <c r="CH32" s="207"/>
      <c r="CI32" s="208"/>
      <c r="CJ32" s="210"/>
      <c r="CK32" s="207"/>
      <c r="CL32" s="208"/>
      <c r="CM32" s="210"/>
      <c r="CN32" s="226"/>
      <c r="CO32" s="208"/>
      <c r="CP32" s="209"/>
      <c r="CQ32" s="207"/>
      <c r="CR32" s="208"/>
      <c r="CS32" s="210"/>
      <c r="CT32" s="207"/>
      <c r="CU32" s="208"/>
      <c r="CV32" s="210"/>
      <c r="CW32" s="207"/>
      <c r="CX32" s="208"/>
      <c r="CY32" s="210"/>
      <c r="CZ32" s="207">
        <f t="shared" si="47"/>
        <v>0</v>
      </c>
      <c r="DA32" s="207">
        <f t="shared" si="48"/>
        <v>0</v>
      </c>
      <c r="DB32" s="207">
        <f t="shared" si="49"/>
        <v>0</v>
      </c>
      <c r="DC32" s="207"/>
      <c r="DD32" s="208"/>
      <c r="DE32" s="210"/>
      <c r="DF32" s="211">
        <f t="shared" si="50"/>
        <v>9701.43</v>
      </c>
      <c r="DG32" s="211">
        <f t="shared" si="51"/>
        <v>0</v>
      </c>
      <c r="DH32" s="211">
        <f t="shared" si="52"/>
        <v>0</v>
      </c>
    </row>
    <row r="33" spans="1:112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4"/>
        <v>0</v>
      </c>
      <c r="U33" s="211">
        <f t="shared" si="44"/>
        <v>0</v>
      </c>
      <c r="V33" s="357">
        <f t="shared" si="44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07"/>
      <c r="BH33" s="208"/>
      <c r="BI33" s="233"/>
      <c r="BJ33" s="213">
        <f t="shared" si="45"/>
        <v>0</v>
      </c>
      <c r="BK33" s="212">
        <f t="shared" si="4"/>
        <v>0</v>
      </c>
      <c r="BL33" s="214">
        <f t="shared" si="5"/>
        <v>0</v>
      </c>
      <c r="BM33" s="207"/>
      <c r="BN33" s="208"/>
      <c r="BO33" s="233"/>
      <c r="BP33" s="207"/>
      <c r="BQ33" s="208"/>
      <c r="BR33" s="233"/>
      <c r="BS33" s="207"/>
      <c r="BT33" s="208"/>
      <c r="BU33" s="233"/>
      <c r="BV33" s="207">
        <f t="shared" si="46"/>
        <v>0</v>
      </c>
      <c r="BW33" s="207">
        <f t="shared" si="46"/>
        <v>0</v>
      </c>
      <c r="BX33" s="233"/>
      <c r="BY33" s="207"/>
      <c r="BZ33" s="208"/>
      <c r="CA33" s="233"/>
      <c r="CB33" s="207"/>
      <c r="CC33" s="208"/>
      <c r="CD33" s="233"/>
      <c r="CE33" s="226"/>
      <c r="CF33" s="208"/>
      <c r="CG33" s="209"/>
      <c r="CH33" s="207"/>
      <c r="CI33" s="208"/>
      <c r="CJ33" s="210"/>
      <c r="CK33" s="207"/>
      <c r="CL33" s="208"/>
      <c r="CM33" s="210"/>
      <c r="CN33" s="226"/>
      <c r="CO33" s="208"/>
      <c r="CP33" s="209"/>
      <c r="CQ33" s="207"/>
      <c r="CR33" s="208"/>
      <c r="CS33" s="210"/>
      <c r="CT33" s="207"/>
      <c r="CU33" s="208"/>
      <c r="CV33" s="210"/>
      <c r="CW33" s="207"/>
      <c r="CX33" s="208"/>
      <c r="CY33" s="210"/>
      <c r="CZ33" s="207">
        <f t="shared" si="47"/>
        <v>0</v>
      </c>
      <c r="DA33" s="207">
        <f t="shared" si="48"/>
        <v>0</v>
      </c>
      <c r="DB33" s="207">
        <f t="shared" si="49"/>
        <v>0</v>
      </c>
      <c r="DC33" s="207"/>
      <c r="DD33" s="208"/>
      <c r="DE33" s="210"/>
      <c r="DF33" s="211">
        <f t="shared" si="50"/>
        <v>0</v>
      </c>
      <c r="DG33" s="211">
        <f t="shared" si="51"/>
        <v>0</v>
      </c>
      <c r="DH33" s="211">
        <f t="shared" si="52"/>
        <v>0</v>
      </c>
    </row>
    <row r="34" spans="1:112" ht="15">
      <c r="A34" s="196" t="s">
        <v>364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4"/>
        <v>0</v>
      </c>
      <c r="U34" s="211">
        <f t="shared" si="44"/>
        <v>0</v>
      </c>
      <c r="V34" s="357">
        <f t="shared" si="44"/>
        <v>0</v>
      </c>
      <c r="W34" s="207">
        <v>688.17</v>
      </c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07">
        <v>2722.91</v>
      </c>
      <c r="BH34" s="208"/>
      <c r="BI34" s="233"/>
      <c r="BJ34" s="213">
        <f t="shared" si="45"/>
        <v>3411.08</v>
      </c>
      <c r="BK34" s="212">
        <f t="shared" si="4"/>
        <v>0</v>
      </c>
      <c r="BL34" s="214">
        <f t="shared" si="5"/>
        <v>0</v>
      </c>
      <c r="BM34" s="207"/>
      <c r="BN34" s="208"/>
      <c r="BO34" s="233"/>
      <c r="BP34" s="207"/>
      <c r="BQ34" s="208"/>
      <c r="BR34" s="233"/>
      <c r="BS34" s="207"/>
      <c r="BT34" s="208"/>
      <c r="BU34" s="233"/>
      <c r="BV34" s="207">
        <f t="shared" si="46"/>
        <v>0</v>
      </c>
      <c r="BW34" s="207">
        <f t="shared" si="46"/>
        <v>0</v>
      </c>
      <c r="BX34" s="233"/>
      <c r="BY34" s="207"/>
      <c r="BZ34" s="208"/>
      <c r="CA34" s="233"/>
      <c r="CB34" s="207"/>
      <c r="CC34" s="208"/>
      <c r="CD34" s="210"/>
      <c r="CE34" s="226"/>
      <c r="CF34" s="208"/>
      <c r="CG34" s="209"/>
      <c r="CH34" s="207"/>
      <c r="CI34" s="208"/>
      <c r="CJ34" s="210"/>
      <c r="CK34" s="207">
        <v>10956.78</v>
      </c>
      <c r="CL34" s="208"/>
      <c r="CM34" s="210"/>
      <c r="CN34" s="226">
        <v>5201.47</v>
      </c>
      <c r="CO34" s="208"/>
      <c r="CP34" s="209"/>
      <c r="CQ34" s="207"/>
      <c r="CR34" s="208"/>
      <c r="CS34" s="210"/>
      <c r="CT34" s="207"/>
      <c r="CU34" s="208"/>
      <c r="CV34" s="210"/>
      <c r="CW34" s="207">
        <v>5224.41</v>
      </c>
      <c r="CX34" s="208"/>
      <c r="CY34" s="210"/>
      <c r="CZ34" s="207">
        <f t="shared" si="47"/>
        <v>21382.66</v>
      </c>
      <c r="DA34" s="207">
        <f t="shared" si="48"/>
        <v>0</v>
      </c>
      <c r="DB34" s="207">
        <f t="shared" si="49"/>
        <v>0</v>
      </c>
      <c r="DC34" s="207"/>
      <c r="DD34" s="208"/>
      <c r="DE34" s="210"/>
      <c r="DF34" s="211">
        <f t="shared" si="50"/>
        <v>24793.739999999998</v>
      </c>
      <c r="DG34" s="211">
        <f t="shared" si="51"/>
        <v>0</v>
      </c>
      <c r="DH34" s="211">
        <f t="shared" si="52"/>
        <v>0</v>
      </c>
    </row>
    <row r="35" spans="1:112" ht="15">
      <c r="A35" s="196" t="s">
        <v>418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07"/>
      <c r="BH35" s="208"/>
      <c r="BI35" s="233"/>
      <c r="BJ35" s="213">
        <f t="shared" si="45"/>
        <v>0</v>
      </c>
      <c r="BK35" s="212"/>
      <c r="BL35" s="214"/>
      <c r="BM35" s="207"/>
      <c r="BN35" s="208"/>
      <c r="BO35" s="233"/>
      <c r="BP35" s="207"/>
      <c r="BQ35" s="208"/>
      <c r="BR35" s="233"/>
      <c r="BS35" s="207"/>
      <c r="BT35" s="208"/>
      <c r="BU35" s="233"/>
      <c r="BV35" s="207"/>
      <c r="BW35" s="207"/>
      <c r="BX35" s="233"/>
      <c r="BY35" s="207"/>
      <c r="BZ35" s="208"/>
      <c r="CA35" s="233"/>
      <c r="CB35" s="207"/>
      <c r="CC35" s="208"/>
      <c r="CD35" s="210"/>
      <c r="CE35" s="226"/>
      <c r="CF35" s="208"/>
      <c r="CG35" s="209"/>
      <c r="CH35" s="207"/>
      <c r="CI35" s="208"/>
      <c r="CJ35" s="210"/>
      <c r="CK35" s="207"/>
      <c r="CL35" s="208"/>
      <c r="CM35" s="210"/>
      <c r="CN35" s="226"/>
      <c r="CO35" s="208"/>
      <c r="CP35" s="209"/>
      <c r="CQ35" s="207"/>
      <c r="CR35" s="208"/>
      <c r="CS35" s="210"/>
      <c r="CT35" s="207"/>
      <c r="CU35" s="208"/>
      <c r="CV35" s="210"/>
      <c r="CW35" s="207"/>
      <c r="CX35" s="208"/>
      <c r="CY35" s="210"/>
      <c r="CZ35" s="207">
        <f t="shared" si="47"/>
        <v>0</v>
      </c>
      <c r="DA35" s="207">
        <f t="shared" si="48"/>
        <v>0</v>
      </c>
      <c r="DB35" s="207">
        <f t="shared" si="49"/>
        <v>0</v>
      </c>
      <c r="DC35" s="207"/>
      <c r="DD35" s="208"/>
      <c r="DE35" s="210"/>
      <c r="DF35" s="211">
        <f t="shared" si="50"/>
        <v>0</v>
      </c>
      <c r="DG35" s="211">
        <f t="shared" si="51"/>
        <v>0</v>
      </c>
      <c r="DH35" s="211">
        <f t="shared" si="52"/>
        <v>0</v>
      </c>
    </row>
    <row r="36" spans="1:112" ht="15">
      <c r="A36" s="201" t="s">
        <v>365</v>
      </c>
      <c r="B36" s="207">
        <v>7590.71</v>
      </c>
      <c r="C36" s="208"/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aca="true" t="shared" si="53" ref="T36:V38">B36+E36+H36+K36+N36</f>
        <v>7590.71</v>
      </c>
      <c r="U36" s="212">
        <f t="shared" si="53"/>
        <v>0</v>
      </c>
      <c r="V36" s="354">
        <f t="shared" si="53"/>
        <v>0</v>
      </c>
      <c r="W36" s="207">
        <v>14849.88</v>
      </c>
      <c r="X36" s="208"/>
      <c r="Y36" s="233"/>
      <c r="Z36" s="207"/>
      <c r="AA36" s="208"/>
      <c r="AB36" s="233"/>
      <c r="AC36" s="207">
        <v>3880</v>
      </c>
      <c r="AD36" s="208"/>
      <c r="AE36" s="233"/>
      <c r="AF36" s="226"/>
      <c r="AG36" s="208"/>
      <c r="AH36" s="221"/>
      <c r="AI36" s="207">
        <v>1236.6</v>
      </c>
      <c r="AJ36" s="208"/>
      <c r="AK36" s="233"/>
      <c r="AL36" s="226"/>
      <c r="AM36" s="208"/>
      <c r="AN36" s="221"/>
      <c r="AO36" s="207">
        <v>470</v>
      </c>
      <c r="AP36" s="208"/>
      <c r="AQ36" s="233"/>
      <c r="AR36" s="207">
        <v>2400</v>
      </c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7">
        <v>6385.33</v>
      </c>
      <c r="BH36" s="208"/>
      <c r="BI36" s="233"/>
      <c r="BJ36" s="203">
        <f>W36+Z36+AC36+AF36+AI36+AL36+AO36+AR36+AU36+AX36+BA36+BD36+BG36</f>
        <v>29221.809999999998</v>
      </c>
      <c r="BK36" s="204">
        <f t="shared" si="4"/>
        <v>0</v>
      </c>
      <c r="BL36" s="205">
        <f t="shared" si="5"/>
        <v>0</v>
      </c>
      <c r="BM36" s="217"/>
      <c r="BN36" s="218"/>
      <c r="BO36" s="246"/>
      <c r="BP36" s="207"/>
      <c r="BQ36" s="208"/>
      <c r="BR36" s="233"/>
      <c r="BS36" s="207"/>
      <c r="BT36" s="208"/>
      <c r="BU36" s="233"/>
      <c r="BV36" s="217">
        <f>BP36+BS36</f>
        <v>0</v>
      </c>
      <c r="BW36" s="217">
        <f>BQ36+BT36</f>
        <v>0</v>
      </c>
      <c r="BX36" s="233"/>
      <c r="BY36" s="207"/>
      <c r="BZ36" s="208"/>
      <c r="CA36" s="233"/>
      <c r="CB36" s="207"/>
      <c r="CC36" s="208"/>
      <c r="CD36" s="210"/>
      <c r="CE36" s="226"/>
      <c r="CF36" s="208"/>
      <c r="CG36" s="209"/>
      <c r="CH36" s="207"/>
      <c r="CI36" s="208"/>
      <c r="CJ36" s="210"/>
      <c r="CK36" s="207">
        <v>4759.22</v>
      </c>
      <c r="CL36" s="208"/>
      <c r="CM36" s="210"/>
      <c r="CN36" s="226">
        <v>5594.67</v>
      </c>
      <c r="CO36" s="208"/>
      <c r="CP36" s="209"/>
      <c r="CQ36" s="207">
        <v>960</v>
      </c>
      <c r="CR36" s="208"/>
      <c r="CS36" s="210"/>
      <c r="CT36" s="207">
        <v>320</v>
      </c>
      <c r="CU36" s="208"/>
      <c r="CV36" s="210"/>
      <c r="CW36" s="207">
        <v>3679.09</v>
      </c>
      <c r="CX36" s="208"/>
      <c r="CY36" s="210"/>
      <c r="CZ36" s="217">
        <f t="shared" si="47"/>
        <v>15312.98</v>
      </c>
      <c r="DA36" s="217">
        <f t="shared" si="48"/>
        <v>0</v>
      </c>
      <c r="DB36" s="217">
        <f t="shared" si="49"/>
        <v>0</v>
      </c>
      <c r="DC36" s="207"/>
      <c r="DD36" s="208"/>
      <c r="DE36" s="210"/>
      <c r="DF36" s="211">
        <f>T36+BJ36+BP36+BY36+CE36+BM36+CB36+DC36+CZ36</f>
        <v>52125.5</v>
      </c>
      <c r="DG36" s="211">
        <f>U36+BK36+BQ36+BZ36+CF36+BN36+CC36+DD36+DA36</f>
        <v>0</v>
      </c>
      <c r="DH36" s="211">
        <f>V36+BL36+BR36+CA36+CG36+BO36+CD36+DE36+DB36</f>
        <v>0</v>
      </c>
    </row>
    <row r="37" spans="1:112" ht="15">
      <c r="A37" s="201" t="s">
        <v>368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07"/>
      <c r="BH37" s="208"/>
      <c r="BI37" s="233"/>
      <c r="BJ37" s="213">
        <f>W37+Z37+AC37+AF37+AI37+AL37+AO37+AR37+AU37+AX37+BA37+BD37</f>
        <v>0</v>
      </c>
      <c r="BK37" s="212">
        <f t="shared" si="4"/>
        <v>0</v>
      </c>
      <c r="BL37" s="214">
        <f t="shared" si="5"/>
        <v>0</v>
      </c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33"/>
      <c r="CB37" s="207"/>
      <c r="CC37" s="208"/>
      <c r="CD37" s="210"/>
      <c r="CE37" s="226"/>
      <c r="CF37" s="208"/>
      <c r="CG37" s="209"/>
      <c r="CH37" s="207"/>
      <c r="CI37" s="208"/>
      <c r="CJ37" s="210"/>
      <c r="CK37" s="207"/>
      <c r="CL37" s="208"/>
      <c r="CM37" s="210"/>
      <c r="CN37" s="226"/>
      <c r="CO37" s="208"/>
      <c r="CP37" s="209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07"/>
      <c r="DD37" s="208"/>
      <c r="DE37" s="210"/>
      <c r="DF37" s="211">
        <f>T37+BJ37+BP37+BY37+CE37+BM37+CB37</f>
        <v>0</v>
      </c>
      <c r="DG37" s="212">
        <f>U37+BK37+BQ37+BZ37+CF37+BN37+CC37</f>
        <v>0</v>
      </c>
      <c r="DH37" s="214">
        <f>V37+BL37+BR37+CA37+CG37+BO37+CD37</f>
        <v>0</v>
      </c>
    </row>
    <row r="38" spans="1:112" ht="14.25">
      <c r="A38" s="200" t="s">
        <v>372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>BG39+BG40</f>
        <v>0</v>
      </c>
      <c r="BH38" s="203">
        <f>BH39+BH40</f>
        <v>0</v>
      </c>
      <c r="BI38" s="336">
        <f>BI39+BI40</f>
        <v>0</v>
      </c>
      <c r="BJ38" s="203">
        <f aca="true" t="shared" si="56" ref="BJ38:BJ67">W38+Z38+AC38+AF38+AI38+AL38+AO38+AR38+AU38+AX38+BA38+BD38</f>
        <v>0</v>
      </c>
      <c r="BK38" s="204">
        <f t="shared" si="4"/>
        <v>0</v>
      </c>
      <c r="BL38" s="205">
        <f aca="true" t="shared" si="57" ref="BL38:BL67">Y38+AB38+AE38+AH38+AK38+AN38+AQ38+AT38+AW38+AZ38+BC38+BF38</f>
        <v>0</v>
      </c>
      <c r="BM38" s="203">
        <f>BM39+BM40</f>
        <v>0</v>
      </c>
      <c r="BN38" s="203">
        <f aca="true" t="shared" si="58" ref="BN38:BS38">BN39+BN40</f>
        <v>0</v>
      </c>
      <c r="BO38" s="336">
        <f t="shared" si="58"/>
        <v>0</v>
      </c>
      <c r="BP38" s="203">
        <f t="shared" si="58"/>
        <v>0</v>
      </c>
      <c r="BQ38" s="203">
        <f t="shared" si="58"/>
        <v>0</v>
      </c>
      <c r="BR38" s="336">
        <f t="shared" si="58"/>
        <v>0</v>
      </c>
      <c r="BS38" s="203">
        <f t="shared" si="58"/>
        <v>0</v>
      </c>
      <c r="BT38" s="203">
        <f aca="true" t="shared" si="59" ref="BT38:DH38">BT39+BT40</f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203">
        <f t="shared" si="59"/>
        <v>0</v>
      </c>
      <c r="CE38" s="203">
        <f t="shared" si="59"/>
        <v>0</v>
      </c>
      <c r="CF38" s="203">
        <f t="shared" si="59"/>
        <v>0</v>
      </c>
      <c r="CG38" s="342">
        <f t="shared" si="59"/>
        <v>0</v>
      </c>
      <c r="CH38" s="203">
        <f aca="true" t="shared" si="60" ref="CH38:DB38">CH39+CH40</f>
        <v>0</v>
      </c>
      <c r="CI38" s="203">
        <f t="shared" si="60"/>
        <v>0</v>
      </c>
      <c r="CJ38" s="371">
        <f t="shared" si="60"/>
        <v>0</v>
      </c>
      <c r="CK38" s="203">
        <f t="shared" si="60"/>
        <v>0</v>
      </c>
      <c r="CL38" s="203">
        <f t="shared" si="60"/>
        <v>0</v>
      </c>
      <c r="CM38" s="371">
        <f t="shared" si="60"/>
        <v>0</v>
      </c>
      <c r="CN38" s="206">
        <f t="shared" si="60"/>
        <v>0</v>
      </c>
      <c r="CO38" s="203">
        <f t="shared" si="60"/>
        <v>0</v>
      </c>
      <c r="CP38" s="342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60"/>
        <v>0</v>
      </c>
      <c r="DA38" s="203">
        <f t="shared" si="60"/>
        <v>0</v>
      </c>
      <c r="DB38" s="371">
        <f t="shared" si="60"/>
        <v>0</v>
      </c>
      <c r="DC38" s="203">
        <f t="shared" si="59"/>
        <v>0</v>
      </c>
      <c r="DD38" s="203">
        <f t="shared" si="59"/>
        <v>0</v>
      </c>
      <c r="DE38" s="371">
        <f t="shared" si="59"/>
        <v>0</v>
      </c>
      <c r="DF38" s="206">
        <f t="shared" si="59"/>
        <v>0</v>
      </c>
      <c r="DG38" s="203">
        <f t="shared" si="59"/>
        <v>0</v>
      </c>
      <c r="DH38" s="203">
        <f t="shared" si="59"/>
        <v>0</v>
      </c>
    </row>
    <row r="39" spans="1:112" ht="15">
      <c r="A39" s="196" t="s">
        <v>373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07"/>
      <c r="BH39" s="208"/>
      <c r="BI39" s="233"/>
      <c r="BJ39" s="213">
        <f t="shared" si="56"/>
        <v>0</v>
      </c>
      <c r="BK39" s="212">
        <f t="shared" si="4"/>
        <v>0</v>
      </c>
      <c r="BL39" s="214">
        <f t="shared" si="57"/>
        <v>0</v>
      </c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33"/>
      <c r="CB39" s="207"/>
      <c r="CC39" s="208"/>
      <c r="CD39" s="210"/>
      <c r="CE39" s="226"/>
      <c r="CF39" s="208"/>
      <c r="CG39" s="209"/>
      <c r="CH39" s="207"/>
      <c r="CI39" s="208"/>
      <c r="CJ39" s="210"/>
      <c r="CK39" s="207"/>
      <c r="CL39" s="208"/>
      <c r="CM39" s="210"/>
      <c r="CN39" s="226"/>
      <c r="CO39" s="208"/>
      <c r="CP39" s="209"/>
      <c r="CQ39" s="207"/>
      <c r="CR39" s="208"/>
      <c r="CS39" s="210"/>
      <c r="CT39" s="207"/>
      <c r="CU39" s="208"/>
      <c r="CV39" s="210"/>
      <c r="CW39" s="207"/>
      <c r="CX39" s="208"/>
      <c r="CY39" s="210"/>
      <c r="CZ39" s="207">
        <f aca="true" t="shared" si="62" ref="CZ39:DB40">CH39+CK39+CN39+CQ39+CT39+CW39</f>
        <v>0</v>
      </c>
      <c r="DA39" s="207">
        <f t="shared" si="62"/>
        <v>0</v>
      </c>
      <c r="DB39" s="207">
        <f t="shared" si="62"/>
        <v>0</v>
      </c>
      <c r="DC39" s="207"/>
      <c r="DD39" s="208"/>
      <c r="DE39" s="210"/>
      <c r="DF39" s="211">
        <f aca="true" t="shared" si="63" ref="DF39:DH40">T39+BJ39+BP39+BY39+CE39+BM39+CB39+CZ39</f>
        <v>0</v>
      </c>
      <c r="DG39" s="211">
        <f t="shared" si="63"/>
        <v>0</v>
      </c>
      <c r="DH39" s="211">
        <f t="shared" si="63"/>
        <v>0</v>
      </c>
    </row>
    <row r="40" spans="1:112" ht="15">
      <c r="A40" s="196" t="s">
        <v>374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07"/>
      <c r="BH40" s="208"/>
      <c r="BI40" s="233"/>
      <c r="BJ40" s="213">
        <f t="shared" si="56"/>
        <v>0</v>
      </c>
      <c r="BK40" s="212">
        <f t="shared" si="4"/>
        <v>0</v>
      </c>
      <c r="BL40" s="214">
        <f t="shared" si="57"/>
        <v>0</v>
      </c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33"/>
      <c r="CB40" s="207"/>
      <c r="CC40" s="208"/>
      <c r="CD40" s="210"/>
      <c r="CE40" s="226"/>
      <c r="CF40" s="208"/>
      <c r="CG40" s="209"/>
      <c r="CH40" s="207"/>
      <c r="CI40" s="208"/>
      <c r="CJ40" s="210"/>
      <c r="CK40" s="207"/>
      <c r="CL40" s="208"/>
      <c r="CM40" s="210"/>
      <c r="CN40" s="226"/>
      <c r="CO40" s="208"/>
      <c r="CP40" s="209"/>
      <c r="CQ40" s="207"/>
      <c r="CR40" s="208"/>
      <c r="CS40" s="210"/>
      <c r="CT40" s="207"/>
      <c r="CU40" s="208"/>
      <c r="CV40" s="210"/>
      <c r="CW40" s="207"/>
      <c r="CX40" s="208"/>
      <c r="CY40" s="210"/>
      <c r="CZ40" s="207">
        <f t="shared" si="62"/>
        <v>0</v>
      </c>
      <c r="DA40" s="207">
        <f t="shared" si="62"/>
        <v>0</v>
      </c>
      <c r="DB40" s="207">
        <f t="shared" si="62"/>
        <v>0</v>
      </c>
      <c r="DC40" s="207"/>
      <c r="DD40" s="208"/>
      <c r="DE40" s="210"/>
      <c r="DF40" s="211">
        <f t="shared" si="63"/>
        <v>0</v>
      </c>
      <c r="DG40" s="211">
        <f t="shared" si="63"/>
        <v>0</v>
      </c>
      <c r="DH40" s="211">
        <f t="shared" si="63"/>
        <v>0</v>
      </c>
    </row>
    <row r="41" spans="1:112" ht="15">
      <c r="A41" s="200" t="s">
        <v>378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>BG42+BG43+BG44</f>
        <v>1340.28</v>
      </c>
      <c r="BH41" s="213">
        <f>BH42+BH43+BH44</f>
        <v>0</v>
      </c>
      <c r="BI41" s="338">
        <f>BI42+BI43+BI44</f>
        <v>0</v>
      </c>
      <c r="BJ41" s="213">
        <f t="shared" si="56"/>
        <v>0</v>
      </c>
      <c r="BK41" s="212">
        <f t="shared" si="4"/>
        <v>0</v>
      </c>
      <c r="BL41" s="214">
        <f t="shared" si="57"/>
        <v>0</v>
      </c>
      <c r="BM41" s="213">
        <f>BM42+BM43+BM44</f>
        <v>0</v>
      </c>
      <c r="BN41" s="213">
        <f aca="true" t="shared" si="66" ref="BN41:BS41">BN42+BN43+BN44</f>
        <v>0</v>
      </c>
      <c r="BO41" s="338">
        <f t="shared" si="66"/>
        <v>0</v>
      </c>
      <c r="BP41" s="213">
        <f t="shared" si="66"/>
        <v>0</v>
      </c>
      <c r="BQ41" s="213">
        <f t="shared" si="66"/>
        <v>0</v>
      </c>
      <c r="BR41" s="338">
        <f t="shared" si="66"/>
        <v>0</v>
      </c>
      <c r="BS41" s="213">
        <f t="shared" si="66"/>
        <v>0</v>
      </c>
      <c r="BT41" s="213">
        <f aca="true" t="shared" si="67" ref="BT41:DH41">BT42+BT43+BT44</f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213">
        <f t="shared" si="67"/>
        <v>0</v>
      </c>
      <c r="CE41" s="213">
        <f t="shared" si="67"/>
        <v>0</v>
      </c>
      <c r="CF41" s="213">
        <f t="shared" si="67"/>
        <v>0</v>
      </c>
      <c r="CG41" s="360">
        <f t="shared" si="67"/>
        <v>0</v>
      </c>
      <c r="CH41" s="213">
        <f aca="true" t="shared" si="68" ref="CH41:DB41">CH42+CH43+CH44</f>
        <v>0</v>
      </c>
      <c r="CI41" s="213">
        <f t="shared" si="68"/>
        <v>0</v>
      </c>
      <c r="CJ41" s="370">
        <f t="shared" si="68"/>
        <v>0</v>
      </c>
      <c r="CK41" s="213">
        <f t="shared" si="68"/>
        <v>1093445</v>
      </c>
      <c r="CL41" s="213">
        <f t="shared" si="68"/>
        <v>0</v>
      </c>
      <c r="CM41" s="370">
        <f t="shared" si="68"/>
        <v>0</v>
      </c>
      <c r="CN41" s="211">
        <f t="shared" si="68"/>
        <v>1625</v>
      </c>
      <c r="CO41" s="213">
        <f t="shared" si="68"/>
        <v>0</v>
      </c>
      <c r="CP41" s="36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0</v>
      </c>
      <c r="CU41" s="213">
        <f t="shared" si="68"/>
        <v>0</v>
      </c>
      <c r="CV41" s="370">
        <f>CV42+CV43+CV44</f>
        <v>0</v>
      </c>
      <c r="CW41" s="213">
        <f t="shared" si="68"/>
        <v>1199.87</v>
      </c>
      <c r="CX41" s="213">
        <f t="shared" si="68"/>
        <v>0</v>
      </c>
      <c r="CY41" s="370">
        <f t="shared" si="68"/>
        <v>0</v>
      </c>
      <c r="CZ41" s="203">
        <f t="shared" si="68"/>
        <v>1096269.87</v>
      </c>
      <c r="DA41" s="203">
        <f t="shared" si="68"/>
        <v>0</v>
      </c>
      <c r="DB41" s="371">
        <f t="shared" si="68"/>
        <v>0</v>
      </c>
      <c r="DC41" s="213">
        <f t="shared" si="67"/>
        <v>0</v>
      </c>
      <c r="DD41" s="213">
        <f t="shared" si="67"/>
        <v>0</v>
      </c>
      <c r="DE41" s="370">
        <f t="shared" si="67"/>
        <v>0</v>
      </c>
      <c r="DF41" s="211">
        <f t="shared" si="67"/>
        <v>1097610.15</v>
      </c>
      <c r="DG41" s="213">
        <f t="shared" si="67"/>
        <v>0</v>
      </c>
      <c r="DH41" s="213">
        <f t="shared" si="67"/>
        <v>0</v>
      </c>
    </row>
    <row r="42" spans="1:112" ht="15">
      <c r="A42" s="196" t="s">
        <v>379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07"/>
      <c r="BH42" s="208"/>
      <c r="BI42" s="233"/>
      <c r="BJ42" s="213">
        <f>W42+Z42+AC42+AF42+AI42+AL42+AO42+AR42+AU42+AX42+BA42+BD42+BG42</f>
        <v>0</v>
      </c>
      <c r="BK42" s="212">
        <f t="shared" si="4"/>
        <v>0</v>
      </c>
      <c r="BL42" s="214">
        <f t="shared" si="57"/>
        <v>0</v>
      </c>
      <c r="BM42" s="207"/>
      <c r="BN42" s="208"/>
      <c r="BO42" s="233"/>
      <c r="BP42" s="207"/>
      <c r="BQ42" s="208"/>
      <c r="BR42" s="233"/>
      <c r="BS42" s="207"/>
      <c r="BT42" s="208"/>
      <c r="BU42" s="233"/>
      <c r="BV42" s="207">
        <f aca="true" t="shared" si="70" ref="BV42:BW45">BP42+BS42</f>
        <v>0</v>
      </c>
      <c r="BW42" s="207">
        <f t="shared" si="70"/>
        <v>0</v>
      </c>
      <c r="BX42" s="233"/>
      <c r="BY42" s="207"/>
      <c r="BZ42" s="208"/>
      <c r="CA42" s="233"/>
      <c r="CB42" s="207"/>
      <c r="CC42" s="208"/>
      <c r="CD42" s="210"/>
      <c r="CE42" s="226"/>
      <c r="CF42" s="208"/>
      <c r="CG42" s="209"/>
      <c r="CH42" s="207"/>
      <c r="CI42" s="208"/>
      <c r="CJ42" s="210"/>
      <c r="CK42" s="207"/>
      <c r="CL42" s="208"/>
      <c r="CM42" s="210"/>
      <c r="CN42" s="226"/>
      <c r="CO42" s="208"/>
      <c r="CP42" s="209"/>
      <c r="CQ42" s="207"/>
      <c r="CR42" s="208"/>
      <c r="CS42" s="210"/>
      <c r="CT42" s="207"/>
      <c r="CU42" s="208"/>
      <c r="CV42" s="210"/>
      <c r="CW42" s="207"/>
      <c r="CX42" s="208"/>
      <c r="CY42" s="210"/>
      <c r="CZ42" s="207">
        <f aca="true" t="shared" si="71" ref="CZ42:DB45">CH42+CK42+CN42+CQ42+CT42+CW42</f>
        <v>0</v>
      </c>
      <c r="DA42" s="207">
        <f t="shared" si="71"/>
        <v>0</v>
      </c>
      <c r="DB42" s="207">
        <f t="shared" si="71"/>
        <v>0</v>
      </c>
      <c r="DC42" s="207"/>
      <c r="DD42" s="208"/>
      <c r="DE42" s="210"/>
      <c r="DF42" s="211">
        <f aca="true" t="shared" si="72" ref="DF42:DH45">T42+BJ42+BP42+BY42+CE42+BM42+CB42+DC42+CZ42</f>
        <v>0</v>
      </c>
      <c r="DG42" s="211">
        <f t="shared" si="72"/>
        <v>0</v>
      </c>
      <c r="DH42" s="211">
        <f t="shared" si="72"/>
        <v>0</v>
      </c>
    </row>
    <row r="43" spans="1:112" ht="15">
      <c r="A43" s="196" t="s">
        <v>380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07"/>
      <c r="BH43" s="208"/>
      <c r="BI43" s="233"/>
      <c r="BJ43" s="213">
        <f>W43+Z43+AC43+AF43+AI43+AL43+AO43+AR43+AU43+AX43+BA43+BD43+BG43</f>
        <v>0</v>
      </c>
      <c r="BK43" s="212">
        <f t="shared" si="4"/>
        <v>0</v>
      </c>
      <c r="BL43" s="214">
        <f t="shared" si="57"/>
        <v>0</v>
      </c>
      <c r="BM43" s="207"/>
      <c r="BN43" s="208"/>
      <c r="BO43" s="233"/>
      <c r="BP43" s="207"/>
      <c r="BQ43" s="208"/>
      <c r="BR43" s="233"/>
      <c r="BS43" s="207"/>
      <c r="BT43" s="208"/>
      <c r="BU43" s="233"/>
      <c r="BV43" s="207">
        <f t="shared" si="70"/>
        <v>0</v>
      </c>
      <c r="BW43" s="207">
        <f t="shared" si="70"/>
        <v>0</v>
      </c>
      <c r="BX43" s="233"/>
      <c r="BY43" s="207"/>
      <c r="BZ43" s="208"/>
      <c r="CA43" s="233"/>
      <c r="CB43" s="207"/>
      <c r="CC43" s="208"/>
      <c r="CD43" s="210"/>
      <c r="CE43" s="226"/>
      <c r="CF43" s="208"/>
      <c r="CG43" s="209"/>
      <c r="CH43" s="207"/>
      <c r="CI43" s="208"/>
      <c r="CJ43" s="210"/>
      <c r="CK43" s="207">
        <v>1069559</v>
      </c>
      <c r="CL43" s="208"/>
      <c r="CM43" s="210"/>
      <c r="CN43" s="226"/>
      <c r="CO43" s="208"/>
      <c r="CP43" s="209"/>
      <c r="CQ43" s="207"/>
      <c r="CR43" s="208"/>
      <c r="CS43" s="210"/>
      <c r="CT43" s="207"/>
      <c r="CU43" s="208"/>
      <c r="CV43" s="210"/>
      <c r="CW43" s="207"/>
      <c r="CX43" s="208"/>
      <c r="CY43" s="210"/>
      <c r="CZ43" s="207">
        <f t="shared" si="71"/>
        <v>1069559</v>
      </c>
      <c r="DA43" s="207">
        <f t="shared" si="71"/>
        <v>0</v>
      </c>
      <c r="DB43" s="207">
        <f t="shared" si="71"/>
        <v>0</v>
      </c>
      <c r="DC43" s="207"/>
      <c r="DD43" s="208"/>
      <c r="DE43" s="210"/>
      <c r="DF43" s="211">
        <f t="shared" si="72"/>
        <v>1069559</v>
      </c>
      <c r="DG43" s="211">
        <f t="shared" si="72"/>
        <v>0</v>
      </c>
      <c r="DH43" s="211">
        <f t="shared" si="72"/>
        <v>0</v>
      </c>
    </row>
    <row r="44" spans="1:112" ht="15">
      <c r="A44" s="196" t="s">
        <v>381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07">
        <v>1340.28</v>
      </c>
      <c r="BH44" s="208"/>
      <c r="BI44" s="233"/>
      <c r="BJ44" s="213">
        <f>W44+Z44+AC44+AF44+AI44+AL44+AO44+AR44+AU44+AX44+BA44+BD44+BG44</f>
        <v>1340.28</v>
      </c>
      <c r="BK44" s="212">
        <f t="shared" si="4"/>
        <v>0</v>
      </c>
      <c r="BL44" s="214">
        <f t="shared" si="57"/>
        <v>0</v>
      </c>
      <c r="BM44" s="207"/>
      <c r="BN44" s="208"/>
      <c r="BO44" s="233"/>
      <c r="BP44" s="207"/>
      <c r="BQ44" s="208"/>
      <c r="BR44" s="233"/>
      <c r="BS44" s="207"/>
      <c r="BT44" s="208"/>
      <c r="BU44" s="233"/>
      <c r="BV44" s="207">
        <f t="shared" si="70"/>
        <v>0</v>
      </c>
      <c r="BW44" s="207">
        <f t="shared" si="70"/>
        <v>0</v>
      </c>
      <c r="BX44" s="233"/>
      <c r="BY44" s="207"/>
      <c r="BZ44" s="208"/>
      <c r="CA44" s="233"/>
      <c r="CB44" s="207"/>
      <c r="CC44" s="208"/>
      <c r="CD44" s="210"/>
      <c r="CE44" s="226"/>
      <c r="CF44" s="208"/>
      <c r="CG44" s="209"/>
      <c r="CH44" s="207"/>
      <c r="CI44" s="208"/>
      <c r="CJ44" s="210"/>
      <c r="CK44" s="207">
        <v>23886</v>
      </c>
      <c r="CL44" s="208"/>
      <c r="CM44" s="210"/>
      <c r="CN44" s="226">
        <v>1625</v>
      </c>
      <c r="CO44" s="208"/>
      <c r="CP44" s="209"/>
      <c r="CQ44" s="207"/>
      <c r="CR44" s="208"/>
      <c r="CS44" s="210"/>
      <c r="CT44" s="207"/>
      <c r="CU44" s="208"/>
      <c r="CV44" s="210"/>
      <c r="CW44" s="207">
        <v>1199.87</v>
      </c>
      <c r="CX44" s="208"/>
      <c r="CY44" s="210"/>
      <c r="CZ44" s="207">
        <f t="shared" si="71"/>
        <v>26710.87</v>
      </c>
      <c r="DA44" s="207">
        <f t="shared" si="71"/>
        <v>0</v>
      </c>
      <c r="DB44" s="207">
        <f t="shared" si="71"/>
        <v>0</v>
      </c>
      <c r="DC44" s="207"/>
      <c r="DD44" s="208"/>
      <c r="DE44" s="210"/>
      <c r="DF44" s="211">
        <f t="shared" si="72"/>
        <v>28051.149999999998</v>
      </c>
      <c r="DG44" s="211">
        <f t="shared" si="72"/>
        <v>0</v>
      </c>
      <c r="DH44" s="211">
        <f t="shared" si="72"/>
        <v>0</v>
      </c>
    </row>
    <row r="45" spans="1:112" ht="15">
      <c r="A45" s="201" t="s">
        <v>384</v>
      </c>
      <c r="B45" s="207">
        <v>2920.45</v>
      </c>
      <c r="C45" s="208"/>
      <c r="D45" s="221"/>
      <c r="E45" s="207"/>
      <c r="F45" s="208"/>
      <c r="G45" s="233"/>
      <c r="H45" s="207"/>
      <c r="I45" s="208"/>
      <c r="J45" s="233"/>
      <c r="K45" s="217"/>
      <c r="L45" s="208"/>
      <c r="M45" s="233"/>
      <c r="N45" s="217"/>
      <c r="O45" s="208"/>
      <c r="P45" s="221"/>
      <c r="Q45" s="345"/>
      <c r="R45" s="344"/>
      <c r="S45" s="246"/>
      <c r="T45" s="211">
        <f>B45+E45+H45+K45+N45+Q45</f>
        <v>2920.45</v>
      </c>
      <c r="U45" s="211">
        <f t="shared" si="69"/>
        <v>0</v>
      </c>
      <c r="V45" s="357">
        <f t="shared" si="69"/>
        <v>0</v>
      </c>
      <c r="W45" s="217">
        <v>26371.69</v>
      </c>
      <c r="X45" s="218"/>
      <c r="Y45" s="246"/>
      <c r="Z45" s="217"/>
      <c r="AA45" s="218"/>
      <c r="AB45" s="246"/>
      <c r="AC45" s="217">
        <v>17150.92</v>
      </c>
      <c r="AD45" s="218"/>
      <c r="AE45" s="246"/>
      <c r="AF45" s="227"/>
      <c r="AG45" s="218"/>
      <c r="AH45" s="243"/>
      <c r="AI45" s="217">
        <v>3991.44</v>
      </c>
      <c r="AJ45" s="218"/>
      <c r="AK45" s="246"/>
      <c r="AL45" s="227"/>
      <c r="AM45" s="218"/>
      <c r="AN45" s="221"/>
      <c r="AO45" s="207">
        <v>450.67</v>
      </c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582.4</v>
      </c>
      <c r="BE45" s="208"/>
      <c r="BF45" s="233"/>
      <c r="BG45" s="207">
        <v>710.72</v>
      </c>
      <c r="BH45" s="208"/>
      <c r="BI45" s="233"/>
      <c r="BJ45" s="203">
        <f>W45+Z45+AC45+AF45+AI45+AL45+AO45+AR45+AU45+AX45+BA45+BD45+BG45</f>
        <v>49257.840000000004</v>
      </c>
      <c r="BK45" s="204">
        <f t="shared" si="4"/>
        <v>0</v>
      </c>
      <c r="BL45" s="205">
        <f t="shared" si="57"/>
        <v>0</v>
      </c>
      <c r="BM45" s="207"/>
      <c r="BN45" s="208"/>
      <c r="BO45" s="233"/>
      <c r="BP45" s="207"/>
      <c r="BQ45" s="208"/>
      <c r="BR45" s="233"/>
      <c r="BS45" s="207"/>
      <c r="BT45" s="208"/>
      <c r="BU45" s="233"/>
      <c r="BV45" s="207">
        <f t="shared" si="70"/>
        <v>0</v>
      </c>
      <c r="BW45" s="207">
        <f t="shared" si="70"/>
        <v>0</v>
      </c>
      <c r="BX45" s="233"/>
      <c r="BY45" s="207">
        <v>580</v>
      </c>
      <c r="BZ45" s="208"/>
      <c r="CA45" s="233"/>
      <c r="CB45" s="217"/>
      <c r="CC45" s="218"/>
      <c r="CD45" s="220"/>
      <c r="CE45" s="227"/>
      <c r="CF45" s="218"/>
      <c r="CG45" s="219"/>
      <c r="CH45" s="217"/>
      <c r="CI45" s="218"/>
      <c r="CJ45" s="220"/>
      <c r="CK45" s="217">
        <v>2230.75</v>
      </c>
      <c r="CL45" s="218"/>
      <c r="CM45" s="220"/>
      <c r="CN45" s="227">
        <v>521.27</v>
      </c>
      <c r="CO45" s="218"/>
      <c r="CP45" s="219"/>
      <c r="CQ45" s="217">
        <v>2113.98</v>
      </c>
      <c r="CR45" s="218"/>
      <c r="CS45" s="220"/>
      <c r="CT45" s="217">
        <v>596.83</v>
      </c>
      <c r="CU45" s="218"/>
      <c r="CV45" s="220"/>
      <c r="CW45" s="217">
        <v>2.32</v>
      </c>
      <c r="CX45" s="218"/>
      <c r="CY45" s="220"/>
      <c r="CZ45" s="217">
        <f t="shared" si="71"/>
        <v>5465.15</v>
      </c>
      <c r="DA45" s="217">
        <f t="shared" si="71"/>
        <v>0</v>
      </c>
      <c r="DB45" s="217">
        <f t="shared" si="71"/>
        <v>0</v>
      </c>
      <c r="DC45" s="217"/>
      <c r="DD45" s="218"/>
      <c r="DE45" s="220"/>
      <c r="DF45" s="211">
        <f t="shared" si="72"/>
        <v>58223.44</v>
      </c>
      <c r="DG45" s="211">
        <f t="shared" si="72"/>
        <v>0</v>
      </c>
      <c r="DH45" s="211">
        <f t="shared" si="72"/>
        <v>0</v>
      </c>
    </row>
    <row r="46" spans="1:112" ht="14.25">
      <c r="A46" s="200" t="s">
        <v>226</v>
      </c>
      <c r="B46" s="203">
        <f aca="true" t="shared" si="73" ref="B46:S46">B47</f>
        <v>0</v>
      </c>
      <c r="C46" s="204">
        <f t="shared" si="73"/>
        <v>0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0</v>
      </c>
      <c r="I46" s="204">
        <f t="shared" si="73"/>
        <v>0</v>
      </c>
      <c r="J46" s="236">
        <f t="shared" si="73"/>
        <v>0</v>
      </c>
      <c r="K46" s="203">
        <f t="shared" si="73"/>
        <v>0</v>
      </c>
      <c r="L46" s="204">
        <f t="shared" si="73"/>
        <v>0</v>
      </c>
      <c r="M46" s="236">
        <f t="shared" si="73"/>
        <v>0</v>
      </c>
      <c r="N46" s="203">
        <f t="shared" si="73"/>
        <v>0</v>
      </c>
      <c r="O46" s="204">
        <f t="shared" si="73"/>
        <v>0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0</v>
      </c>
      <c r="U46" s="206">
        <f t="shared" si="69"/>
        <v>0</v>
      </c>
      <c r="V46" s="356">
        <f t="shared" si="69"/>
        <v>0</v>
      </c>
      <c r="W46" s="203">
        <f>W47</f>
        <v>33754</v>
      </c>
      <c r="X46" s="203">
        <f aca="true" t="shared" si="74" ref="X46:BI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14685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96719.24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7282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1400</v>
      </c>
      <c r="BE46" s="203">
        <f t="shared" si="74"/>
        <v>0</v>
      </c>
      <c r="BF46" s="336">
        <f t="shared" si="74"/>
        <v>0</v>
      </c>
      <c r="BG46" s="203">
        <f t="shared" si="74"/>
        <v>28000</v>
      </c>
      <c r="BH46" s="203">
        <f t="shared" si="74"/>
        <v>0</v>
      </c>
      <c r="BI46" s="336">
        <f t="shared" si="74"/>
        <v>0</v>
      </c>
      <c r="BJ46" s="203">
        <f t="shared" si="56"/>
        <v>153840.24</v>
      </c>
      <c r="BK46" s="204">
        <f>BK47</f>
        <v>0</v>
      </c>
      <c r="BL46" s="205">
        <f t="shared" si="57"/>
        <v>0</v>
      </c>
      <c r="BM46" s="203">
        <f>BM47</f>
        <v>0</v>
      </c>
      <c r="BN46" s="203">
        <f aca="true" t="shared" si="75" ref="BN46:BS46">BN47</f>
        <v>0</v>
      </c>
      <c r="BO46" s="336">
        <f t="shared" si="75"/>
        <v>0</v>
      </c>
      <c r="BP46" s="203">
        <f t="shared" si="75"/>
        <v>0</v>
      </c>
      <c r="BQ46" s="203">
        <f>BQ47</f>
        <v>0</v>
      </c>
      <c r="BR46" s="336">
        <f t="shared" si="75"/>
        <v>0</v>
      </c>
      <c r="BS46" s="203">
        <f t="shared" si="75"/>
        <v>0</v>
      </c>
      <c r="BT46" s="203">
        <f aca="true" t="shared" si="76" ref="BT46:DH46">BT47</f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6212</v>
      </c>
      <c r="CC46" s="203">
        <f t="shared" si="76"/>
        <v>0</v>
      </c>
      <c r="CD46" s="203">
        <f t="shared" si="76"/>
        <v>0</v>
      </c>
      <c r="CE46" s="203">
        <f t="shared" si="76"/>
        <v>0</v>
      </c>
      <c r="CF46" s="203">
        <f t="shared" si="76"/>
        <v>0</v>
      </c>
      <c r="CG46" s="342">
        <f t="shared" si="76"/>
        <v>0</v>
      </c>
      <c r="CH46" s="203">
        <f t="shared" si="76"/>
        <v>29900</v>
      </c>
      <c r="CI46" s="203">
        <f t="shared" si="76"/>
        <v>0</v>
      </c>
      <c r="CJ46" s="371">
        <f t="shared" si="76"/>
        <v>0</v>
      </c>
      <c r="CK46" s="203">
        <f t="shared" si="76"/>
        <v>19003.96</v>
      </c>
      <c r="CL46" s="203">
        <f t="shared" si="76"/>
        <v>0</v>
      </c>
      <c r="CM46" s="371">
        <f t="shared" si="76"/>
        <v>0</v>
      </c>
      <c r="CN46" s="206">
        <f t="shared" si="76"/>
        <v>26072.06</v>
      </c>
      <c r="CO46" s="203">
        <f t="shared" si="76"/>
        <v>0</v>
      </c>
      <c r="CP46" s="342">
        <f t="shared" si="76"/>
        <v>0</v>
      </c>
      <c r="CQ46" s="203">
        <f t="shared" si="76"/>
        <v>10845</v>
      </c>
      <c r="CR46" s="203">
        <f t="shared" si="76"/>
        <v>0</v>
      </c>
      <c r="CS46" s="371">
        <f t="shared" si="76"/>
        <v>0</v>
      </c>
      <c r="CT46" s="371">
        <f t="shared" si="76"/>
        <v>0</v>
      </c>
      <c r="CU46" s="203">
        <f t="shared" si="76"/>
        <v>0</v>
      </c>
      <c r="CV46" s="371">
        <f t="shared" si="76"/>
        <v>0</v>
      </c>
      <c r="CW46" s="203">
        <f t="shared" si="76"/>
        <v>61940</v>
      </c>
      <c r="CX46" s="203">
        <f t="shared" si="76"/>
        <v>0</v>
      </c>
      <c r="CY46" s="371">
        <f t="shared" si="76"/>
        <v>0</v>
      </c>
      <c r="CZ46" s="203">
        <f t="shared" si="76"/>
        <v>147761.02000000002</v>
      </c>
      <c r="DA46" s="203">
        <f t="shared" si="76"/>
        <v>0</v>
      </c>
      <c r="DB46" s="371">
        <f t="shared" si="76"/>
        <v>0</v>
      </c>
      <c r="DC46" s="203">
        <f t="shared" si="76"/>
        <v>0</v>
      </c>
      <c r="DD46" s="203">
        <f t="shared" si="76"/>
        <v>0</v>
      </c>
      <c r="DE46" s="371">
        <f t="shared" si="76"/>
        <v>0</v>
      </c>
      <c r="DF46" s="206">
        <f t="shared" si="76"/>
        <v>335813.26</v>
      </c>
      <c r="DG46" s="203">
        <f t="shared" si="76"/>
        <v>0</v>
      </c>
      <c r="DH46" s="203">
        <f t="shared" si="76"/>
        <v>0</v>
      </c>
    </row>
    <row r="47" spans="1:112" ht="14.25">
      <c r="A47" s="200" t="s">
        <v>385</v>
      </c>
      <c r="B47" s="203">
        <f>B48+B49+B53</f>
        <v>0</v>
      </c>
      <c r="C47" s="203">
        <f aca="true" t="shared" si="77" ref="C47:S47">C48+C49+C53</f>
        <v>0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0</v>
      </c>
      <c r="I47" s="203">
        <f t="shared" si="77"/>
        <v>0</v>
      </c>
      <c r="J47" s="336">
        <f t="shared" si="77"/>
        <v>0</v>
      </c>
      <c r="K47" s="203">
        <f t="shared" si="77"/>
        <v>0</v>
      </c>
      <c r="L47" s="203">
        <f t="shared" si="77"/>
        <v>0</v>
      </c>
      <c r="M47" s="336">
        <f t="shared" si="77"/>
        <v>0</v>
      </c>
      <c r="N47" s="203">
        <f t="shared" si="77"/>
        <v>0</v>
      </c>
      <c r="O47" s="203">
        <f t="shared" si="77"/>
        <v>0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0</v>
      </c>
      <c r="U47" s="206">
        <f t="shared" si="69"/>
        <v>0</v>
      </c>
      <c r="V47" s="356">
        <f t="shared" si="69"/>
        <v>0</v>
      </c>
      <c r="W47" s="203">
        <f>W48+W49+W53</f>
        <v>33754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14685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96719.24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7282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1400</v>
      </c>
      <c r="BE47" s="203">
        <f t="shared" si="78"/>
        <v>0</v>
      </c>
      <c r="BF47" s="336">
        <f t="shared" si="78"/>
        <v>0</v>
      </c>
      <c r="BG47" s="203">
        <f>BG48+BG49</f>
        <v>28000</v>
      </c>
      <c r="BH47" s="203">
        <f>BH48+BH49</f>
        <v>0</v>
      </c>
      <c r="BI47" s="336">
        <f>BI48+BI49</f>
        <v>0</v>
      </c>
      <c r="BJ47" s="203">
        <f>BJ48+BJ49+BJ53</f>
        <v>181840.24</v>
      </c>
      <c r="BK47" s="204">
        <f>BK48+BK49+BK53</f>
        <v>0</v>
      </c>
      <c r="BL47" s="205">
        <f>BL48+BL49+BL53</f>
        <v>0</v>
      </c>
      <c r="BM47" s="203">
        <f>BM48+BM49+BM53</f>
        <v>0</v>
      </c>
      <c r="BN47" s="203">
        <f aca="true" t="shared" si="79" ref="BN47:BS47">BN48+BN49+BN53</f>
        <v>0</v>
      </c>
      <c r="BO47" s="336">
        <f t="shared" si="79"/>
        <v>0</v>
      </c>
      <c r="BP47" s="203">
        <f t="shared" si="79"/>
        <v>0</v>
      </c>
      <c r="BQ47" s="203">
        <f t="shared" si="79"/>
        <v>0</v>
      </c>
      <c r="BR47" s="336">
        <f t="shared" si="79"/>
        <v>0</v>
      </c>
      <c r="BS47" s="203">
        <f t="shared" si="79"/>
        <v>0</v>
      </c>
      <c r="BT47" s="203">
        <f aca="true" t="shared" si="80" ref="BT47:DH47">BT48+BT49+BT53</f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6212</v>
      </c>
      <c r="CC47" s="203">
        <f t="shared" si="80"/>
        <v>0</v>
      </c>
      <c r="CD47" s="203">
        <f t="shared" si="80"/>
        <v>0</v>
      </c>
      <c r="CE47" s="203">
        <f t="shared" si="80"/>
        <v>0</v>
      </c>
      <c r="CF47" s="203">
        <f t="shared" si="80"/>
        <v>0</v>
      </c>
      <c r="CG47" s="342">
        <f t="shared" si="80"/>
        <v>0</v>
      </c>
      <c r="CH47" s="203">
        <f aca="true" t="shared" si="81" ref="CH47:DB47">CH48+CH49+CH53</f>
        <v>29900</v>
      </c>
      <c r="CI47" s="203">
        <f t="shared" si="81"/>
        <v>0</v>
      </c>
      <c r="CJ47" s="371">
        <f t="shared" si="81"/>
        <v>0</v>
      </c>
      <c r="CK47" s="203">
        <f t="shared" si="81"/>
        <v>19003.96</v>
      </c>
      <c r="CL47" s="203">
        <f t="shared" si="81"/>
        <v>0</v>
      </c>
      <c r="CM47" s="371">
        <f t="shared" si="81"/>
        <v>0</v>
      </c>
      <c r="CN47" s="206">
        <f t="shared" si="81"/>
        <v>26072.06</v>
      </c>
      <c r="CO47" s="203">
        <f t="shared" si="81"/>
        <v>0</v>
      </c>
      <c r="CP47" s="342">
        <f t="shared" si="81"/>
        <v>0</v>
      </c>
      <c r="CQ47" s="203">
        <f t="shared" si="81"/>
        <v>10845</v>
      </c>
      <c r="CR47" s="203">
        <f t="shared" si="81"/>
        <v>0</v>
      </c>
      <c r="CS47" s="371">
        <f t="shared" si="81"/>
        <v>0</v>
      </c>
      <c r="CT47" s="203">
        <f t="shared" si="81"/>
        <v>0</v>
      </c>
      <c r="CU47" s="203">
        <f t="shared" si="81"/>
        <v>0</v>
      </c>
      <c r="CV47" s="371">
        <f t="shared" si="81"/>
        <v>0</v>
      </c>
      <c r="CW47" s="203">
        <f t="shared" si="81"/>
        <v>61940</v>
      </c>
      <c r="CX47" s="203">
        <f t="shared" si="81"/>
        <v>0</v>
      </c>
      <c r="CY47" s="371">
        <f t="shared" si="81"/>
        <v>0</v>
      </c>
      <c r="CZ47" s="203">
        <f t="shared" si="81"/>
        <v>147761.02000000002</v>
      </c>
      <c r="DA47" s="203">
        <f t="shared" si="81"/>
        <v>0</v>
      </c>
      <c r="DB47" s="371">
        <f t="shared" si="81"/>
        <v>0</v>
      </c>
      <c r="DC47" s="203">
        <f t="shared" si="80"/>
        <v>0</v>
      </c>
      <c r="DD47" s="203">
        <f t="shared" si="80"/>
        <v>0</v>
      </c>
      <c r="DE47" s="371">
        <f t="shared" si="80"/>
        <v>0</v>
      </c>
      <c r="DF47" s="206">
        <f t="shared" si="80"/>
        <v>335813.26</v>
      </c>
      <c r="DG47" s="203">
        <f t="shared" si="80"/>
        <v>0</v>
      </c>
      <c r="DH47" s="203">
        <f t="shared" si="80"/>
        <v>0</v>
      </c>
    </row>
    <row r="48" spans="1:112" ht="15">
      <c r="A48" s="196" t="s">
        <v>386</v>
      </c>
      <c r="B48" s="207"/>
      <c r="C48" s="208"/>
      <c r="D48" s="221"/>
      <c r="E48" s="207"/>
      <c r="F48" s="208"/>
      <c r="G48" s="233"/>
      <c r="H48" s="207"/>
      <c r="I48" s="208"/>
      <c r="J48" s="233"/>
      <c r="K48" s="207"/>
      <c r="L48" s="208"/>
      <c r="M48" s="233"/>
      <c r="N48" s="207"/>
      <c r="O48" s="208"/>
      <c r="P48" s="221"/>
      <c r="Q48" s="337"/>
      <c r="R48" s="343"/>
      <c r="S48" s="233"/>
      <c r="T48" s="211">
        <f aca="true" t="shared" si="82" ref="T48:V53">B48+E48+H48+K48+N48+Q48</f>
        <v>0</v>
      </c>
      <c r="U48" s="211">
        <f t="shared" si="82"/>
        <v>0</v>
      </c>
      <c r="V48" s="357">
        <f t="shared" si="82"/>
        <v>0</v>
      </c>
      <c r="W48" s="207">
        <v>33754</v>
      </c>
      <c r="X48" s="208"/>
      <c r="Y48" s="233"/>
      <c r="Z48" s="207"/>
      <c r="AA48" s="208"/>
      <c r="AB48" s="233"/>
      <c r="AC48" s="207">
        <v>14685</v>
      </c>
      <c r="AD48" s="208"/>
      <c r="AE48" s="233"/>
      <c r="AF48" s="226"/>
      <c r="AG48" s="208"/>
      <c r="AH48" s="221"/>
      <c r="AI48" s="207">
        <v>96719.24</v>
      </c>
      <c r="AJ48" s="208"/>
      <c r="AK48" s="233"/>
      <c r="AL48" s="226"/>
      <c r="AM48" s="208"/>
      <c r="AN48" s="221"/>
      <c r="AO48" s="207"/>
      <c r="AP48" s="208"/>
      <c r="AQ48" s="233"/>
      <c r="AR48" s="207">
        <v>7282</v>
      </c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>
        <v>1400</v>
      </c>
      <c r="BE48" s="208"/>
      <c r="BF48" s="233"/>
      <c r="BG48" s="207">
        <v>28000</v>
      </c>
      <c r="BH48" s="208"/>
      <c r="BI48" s="233"/>
      <c r="BJ48" s="213">
        <f>W48+Z48+AC48+AF48+AI48+AL48+AO48+AR48+AU48+AX48+BA48+BD48+BG48</f>
        <v>181840.24</v>
      </c>
      <c r="BK48" s="212">
        <f t="shared" si="4"/>
        <v>0</v>
      </c>
      <c r="BL48" s="214">
        <f t="shared" si="57"/>
        <v>0</v>
      </c>
      <c r="BM48" s="207"/>
      <c r="BN48" s="208"/>
      <c r="BO48" s="233"/>
      <c r="BP48" s="207"/>
      <c r="BQ48" s="208"/>
      <c r="BR48" s="233"/>
      <c r="BS48" s="207"/>
      <c r="BT48" s="208"/>
      <c r="BU48" s="233"/>
      <c r="BV48" s="207">
        <f aca="true" t="shared" si="83" ref="BV48:BW52">BP48+BS48</f>
        <v>0</v>
      </c>
      <c r="BW48" s="207">
        <f t="shared" si="83"/>
        <v>0</v>
      </c>
      <c r="BX48" s="233"/>
      <c r="BY48" s="207"/>
      <c r="BZ48" s="208"/>
      <c r="CA48" s="233"/>
      <c r="CB48" s="207">
        <v>6212</v>
      </c>
      <c r="CC48" s="208"/>
      <c r="CD48" s="210"/>
      <c r="CE48" s="226"/>
      <c r="CF48" s="208"/>
      <c r="CG48" s="209"/>
      <c r="CH48" s="207">
        <v>29900</v>
      </c>
      <c r="CI48" s="208"/>
      <c r="CJ48" s="210"/>
      <c r="CK48" s="207">
        <v>19003.96</v>
      </c>
      <c r="CL48" s="208"/>
      <c r="CM48" s="210"/>
      <c r="CN48" s="226">
        <v>26072.06</v>
      </c>
      <c r="CO48" s="208"/>
      <c r="CP48" s="209"/>
      <c r="CQ48" s="207">
        <v>10845</v>
      </c>
      <c r="CR48" s="208"/>
      <c r="CS48" s="210"/>
      <c r="CT48" s="207"/>
      <c r="CU48" s="208"/>
      <c r="CV48" s="210"/>
      <c r="CW48" s="207">
        <v>61940</v>
      </c>
      <c r="CX48" s="208"/>
      <c r="CY48" s="210"/>
      <c r="CZ48" s="207">
        <f>CH48+CK48+CN48+CQ48+CT48+CW48</f>
        <v>147761.02000000002</v>
      </c>
      <c r="DA48" s="207">
        <f>CI48+CL48+CO48+CR48+CU48+CX48</f>
        <v>0</v>
      </c>
      <c r="DB48" s="207">
        <f>CJ48+CM48+CP48+CS48+CV48+CY48</f>
        <v>0</v>
      </c>
      <c r="DC48" s="207"/>
      <c r="DD48" s="207"/>
      <c r="DE48" s="372"/>
      <c r="DF48" s="211">
        <f>T48+BJ48+BP48+BY48+CE48+BM48+CB48+DC48+CZ48</f>
        <v>335813.26</v>
      </c>
      <c r="DG48" s="211">
        <f>U48+BK48+BQ48+BZ48+CF48+BN48+CC48+DD48+DA48</f>
        <v>0</v>
      </c>
      <c r="DH48" s="211">
        <f>V48+BL48+BR48+CA48+CG48+BO48+CD48+DE48+DB48</f>
        <v>0</v>
      </c>
    </row>
    <row r="49" spans="1:112" ht="15">
      <c r="A49" s="196" t="s">
        <v>387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07">
        <f>BG50+BG51</f>
        <v>0</v>
      </c>
      <c r="BH49" s="207">
        <f>BH50+BH51</f>
        <v>0</v>
      </c>
      <c r="BI49" s="337">
        <f>BI50+BI51</f>
        <v>0</v>
      </c>
      <c r="BJ49" s="213">
        <f t="shared" si="56"/>
        <v>0</v>
      </c>
      <c r="BK49" s="212">
        <v>0</v>
      </c>
      <c r="BL49" s="214">
        <f t="shared" si="57"/>
        <v>0</v>
      </c>
      <c r="BM49" s="207"/>
      <c r="BN49" s="207"/>
      <c r="BO49" s="337">
        <f aca="true" t="shared" si="85" ref="BO49:CG49">BO50+BO51</f>
        <v>0</v>
      </c>
      <c r="BP49" s="207">
        <f t="shared" si="85"/>
        <v>0</v>
      </c>
      <c r="BQ49" s="207">
        <f t="shared" si="85"/>
        <v>0</v>
      </c>
      <c r="BR49" s="33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207">
        <f t="shared" si="85"/>
        <v>0</v>
      </c>
      <c r="CE49" s="207">
        <f t="shared" si="85"/>
        <v>0</v>
      </c>
      <c r="CF49" s="207">
        <f t="shared" si="85"/>
        <v>0</v>
      </c>
      <c r="CG49" s="361">
        <f t="shared" si="85"/>
        <v>0</v>
      </c>
      <c r="CH49" s="207">
        <f aca="true" t="shared" si="86" ref="CH49:DB49">CH50+CH51</f>
        <v>0</v>
      </c>
      <c r="CI49" s="207">
        <f t="shared" si="86"/>
        <v>0</v>
      </c>
      <c r="CJ49" s="372">
        <f t="shared" si="86"/>
        <v>0</v>
      </c>
      <c r="CK49" s="207">
        <f t="shared" si="86"/>
        <v>0</v>
      </c>
      <c r="CL49" s="207">
        <f t="shared" si="86"/>
        <v>0</v>
      </c>
      <c r="CM49" s="372">
        <f t="shared" si="86"/>
        <v>0</v>
      </c>
      <c r="CN49" s="226">
        <f t="shared" si="86"/>
        <v>0</v>
      </c>
      <c r="CO49" s="207">
        <f t="shared" si="86"/>
        <v>0</v>
      </c>
      <c r="CP49" s="361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 t="shared" si="86"/>
        <v>0</v>
      </c>
      <c r="DA49" s="207">
        <f t="shared" si="86"/>
        <v>0</v>
      </c>
      <c r="DB49" s="372">
        <f t="shared" si="86"/>
        <v>0</v>
      </c>
      <c r="DC49" s="207">
        <f>DC50+DC51</f>
        <v>0</v>
      </c>
      <c r="DD49" s="207">
        <f>DD50+DD51</f>
        <v>0</v>
      </c>
      <c r="DE49" s="372">
        <f>DE50+DE51</f>
        <v>0</v>
      </c>
      <c r="DF49" s="211">
        <f aca="true" t="shared" si="87" ref="DF49:DF67">T49+BJ49+BP49+BY49+CE49+BM49+CB49</f>
        <v>0</v>
      </c>
      <c r="DG49" s="212">
        <f>U49+BK49+BQ49+BZ49+CF49+BN49+CC49</f>
        <v>0</v>
      </c>
      <c r="DH49" s="214">
        <f aca="true" t="shared" si="88" ref="DH49:DH67">V49+BL49+BR49+CA49+CG49+BO49+CD49</f>
        <v>0</v>
      </c>
    </row>
    <row r="50" spans="1:112" ht="15">
      <c r="A50" s="196" t="s">
        <v>389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07"/>
      <c r="BH50" s="208"/>
      <c r="BI50" s="233"/>
      <c r="BJ50" s="213">
        <f t="shared" si="56"/>
        <v>0</v>
      </c>
      <c r="BK50" s="212">
        <f t="shared" si="4"/>
        <v>0</v>
      </c>
      <c r="BL50" s="214">
        <f t="shared" si="57"/>
        <v>0</v>
      </c>
      <c r="BM50" s="207"/>
      <c r="BN50" s="208"/>
      <c r="BO50" s="233"/>
      <c r="BP50" s="207"/>
      <c r="BQ50" s="208"/>
      <c r="BR50" s="233"/>
      <c r="BS50" s="207"/>
      <c r="BT50" s="208"/>
      <c r="BU50" s="233"/>
      <c r="BV50" s="207">
        <f t="shared" si="83"/>
        <v>0</v>
      </c>
      <c r="BW50" s="207">
        <f t="shared" si="83"/>
        <v>0</v>
      </c>
      <c r="BX50" s="233"/>
      <c r="BY50" s="207"/>
      <c r="BZ50" s="208"/>
      <c r="CA50" s="233"/>
      <c r="CB50" s="207"/>
      <c r="CC50" s="208"/>
      <c r="CD50" s="210"/>
      <c r="CE50" s="226"/>
      <c r="CF50" s="208"/>
      <c r="CG50" s="209"/>
      <c r="CH50" s="207"/>
      <c r="CI50" s="208"/>
      <c r="CJ50" s="210"/>
      <c r="CK50" s="207"/>
      <c r="CL50" s="208"/>
      <c r="CM50" s="210"/>
      <c r="CN50" s="226"/>
      <c r="CO50" s="208"/>
      <c r="CP50" s="209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07"/>
      <c r="DD50" s="208"/>
      <c r="DE50" s="210"/>
      <c r="DF50" s="211">
        <f t="shared" si="87"/>
        <v>0</v>
      </c>
      <c r="DG50" s="212">
        <f>U50+BK50+BQ50+BZ50+CF50+BN50+CC50</f>
        <v>0</v>
      </c>
      <c r="DH50" s="214">
        <f t="shared" si="88"/>
        <v>0</v>
      </c>
    </row>
    <row r="51" spans="1:112" ht="15">
      <c r="A51" s="196" t="s">
        <v>391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07"/>
      <c r="BH51" s="208"/>
      <c r="BI51" s="233"/>
      <c r="BJ51" s="213">
        <f>W51+Z51+AC51+AF51+AI51+AL51+AO51+AR51+AU51+AX51+BA51+BD51+BG51</f>
        <v>0</v>
      </c>
      <c r="BK51" s="212">
        <f t="shared" si="4"/>
        <v>0</v>
      </c>
      <c r="BL51" s="214">
        <f t="shared" si="57"/>
        <v>0</v>
      </c>
      <c r="BM51" s="207"/>
      <c r="BN51" s="208"/>
      <c r="BO51" s="233"/>
      <c r="BP51" s="207"/>
      <c r="BQ51" s="208"/>
      <c r="BR51" s="233"/>
      <c r="BS51" s="207"/>
      <c r="BT51" s="208"/>
      <c r="BU51" s="233"/>
      <c r="BV51" s="207">
        <f t="shared" si="83"/>
        <v>0</v>
      </c>
      <c r="BW51" s="207">
        <f t="shared" si="83"/>
        <v>0</v>
      </c>
      <c r="BX51" s="233"/>
      <c r="BY51" s="207"/>
      <c r="BZ51" s="208"/>
      <c r="CA51" s="233"/>
      <c r="CB51" s="207"/>
      <c r="CC51" s="208"/>
      <c r="CD51" s="210"/>
      <c r="CE51" s="226"/>
      <c r="CF51" s="208"/>
      <c r="CG51" s="209"/>
      <c r="CH51" s="207"/>
      <c r="CI51" s="208"/>
      <c r="CJ51" s="210"/>
      <c r="CK51" s="207"/>
      <c r="CL51" s="208"/>
      <c r="CM51" s="210"/>
      <c r="CN51" s="226"/>
      <c r="CO51" s="208"/>
      <c r="CP51" s="209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07"/>
      <c r="DD51" s="208"/>
      <c r="DE51" s="210"/>
      <c r="DF51" s="211">
        <f t="shared" si="87"/>
        <v>0</v>
      </c>
      <c r="DG51" s="212">
        <f>U51+BK51+BQ51+BZ51+CF51+BN51+CC51</f>
        <v>0</v>
      </c>
      <c r="DH51" s="214">
        <f t="shared" si="88"/>
        <v>0</v>
      </c>
    </row>
    <row r="52" spans="1:112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07"/>
      <c r="BH52" s="208"/>
      <c r="BI52" s="233"/>
      <c r="BJ52" s="213">
        <f t="shared" si="56"/>
        <v>0</v>
      </c>
      <c r="BK52" s="212">
        <f t="shared" si="4"/>
        <v>0</v>
      </c>
      <c r="BL52" s="214">
        <f t="shared" si="57"/>
        <v>0</v>
      </c>
      <c r="BM52" s="207"/>
      <c r="BN52" s="208"/>
      <c r="BO52" s="233"/>
      <c r="BP52" s="207"/>
      <c r="BQ52" s="208"/>
      <c r="BR52" s="233"/>
      <c r="BS52" s="207"/>
      <c r="BT52" s="208"/>
      <c r="BU52" s="233"/>
      <c r="BV52" s="207">
        <f t="shared" si="83"/>
        <v>0</v>
      </c>
      <c r="BW52" s="207">
        <f t="shared" si="83"/>
        <v>0</v>
      </c>
      <c r="BX52" s="233"/>
      <c r="BY52" s="207"/>
      <c r="BZ52" s="208"/>
      <c r="CA52" s="233"/>
      <c r="CB52" s="207"/>
      <c r="CC52" s="208"/>
      <c r="CD52" s="210"/>
      <c r="CE52" s="226"/>
      <c r="CF52" s="208"/>
      <c r="CG52" s="209"/>
      <c r="CH52" s="207"/>
      <c r="CI52" s="208"/>
      <c r="CJ52" s="210"/>
      <c r="CK52" s="207"/>
      <c r="CL52" s="208"/>
      <c r="CM52" s="210"/>
      <c r="CN52" s="226"/>
      <c r="CO52" s="208"/>
      <c r="CP52" s="209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07"/>
      <c r="DD52" s="208"/>
      <c r="DE52" s="210"/>
      <c r="DF52" s="211">
        <f t="shared" si="87"/>
        <v>0</v>
      </c>
      <c r="DG52" s="212">
        <f>U52+BK52+BQ52+BZ52+CF52+BN52+CC52</f>
        <v>0</v>
      </c>
      <c r="DH52" s="214">
        <f t="shared" si="88"/>
        <v>0</v>
      </c>
    </row>
    <row r="53" spans="1:112" ht="14.25">
      <c r="A53" s="200" t="s">
        <v>392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>BG54+BG55</f>
        <v>0</v>
      </c>
      <c r="BH53" s="203">
        <f>BH54+BH55</f>
        <v>0</v>
      </c>
      <c r="BI53" s="336">
        <f>BI54+BI55</f>
        <v>0</v>
      </c>
      <c r="BJ53" s="203">
        <f t="shared" si="56"/>
        <v>0</v>
      </c>
      <c r="BK53" s="204">
        <f t="shared" si="4"/>
        <v>0</v>
      </c>
      <c r="BL53" s="205">
        <f t="shared" si="57"/>
        <v>0</v>
      </c>
      <c r="BM53" s="203">
        <f>BM54+BM55</f>
        <v>0</v>
      </c>
      <c r="BN53" s="203">
        <f aca="true" t="shared" si="91" ref="BN53:BS53">BN54+BN55</f>
        <v>0</v>
      </c>
      <c r="BO53" s="336">
        <f t="shared" si="91"/>
        <v>0</v>
      </c>
      <c r="BP53" s="203">
        <f t="shared" si="91"/>
        <v>0</v>
      </c>
      <c r="BQ53" s="203">
        <f t="shared" si="91"/>
        <v>0</v>
      </c>
      <c r="BR53" s="336">
        <f t="shared" si="91"/>
        <v>0</v>
      </c>
      <c r="BS53" s="203">
        <f t="shared" si="91"/>
        <v>0</v>
      </c>
      <c r="BT53" s="203">
        <f aca="true" t="shared" si="92" ref="BT53:DH53">BT54+BT55</f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203">
        <f t="shared" si="92"/>
        <v>0</v>
      </c>
      <c r="CE53" s="203">
        <f t="shared" si="92"/>
        <v>0</v>
      </c>
      <c r="CF53" s="203">
        <f t="shared" si="92"/>
        <v>0</v>
      </c>
      <c r="CG53" s="342">
        <f t="shared" si="92"/>
        <v>0</v>
      </c>
      <c r="CH53" s="203">
        <f aca="true" t="shared" si="93" ref="CH53:DB53">CH54+CH55</f>
        <v>0</v>
      </c>
      <c r="CI53" s="203">
        <f t="shared" si="93"/>
        <v>0</v>
      </c>
      <c r="CJ53" s="371">
        <f t="shared" si="93"/>
        <v>0</v>
      </c>
      <c r="CK53" s="203">
        <f t="shared" si="93"/>
        <v>0</v>
      </c>
      <c r="CL53" s="203">
        <f t="shared" si="93"/>
        <v>0</v>
      </c>
      <c r="CM53" s="371">
        <f t="shared" si="93"/>
        <v>0</v>
      </c>
      <c r="CN53" s="206">
        <f t="shared" si="93"/>
        <v>0</v>
      </c>
      <c r="CO53" s="203">
        <f t="shared" si="93"/>
        <v>0</v>
      </c>
      <c r="CP53" s="342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3"/>
        <v>0</v>
      </c>
      <c r="DA53" s="203">
        <f t="shared" si="93"/>
        <v>0</v>
      </c>
      <c r="DB53" s="371">
        <f t="shared" si="93"/>
        <v>0</v>
      </c>
      <c r="DC53" s="203">
        <f t="shared" si="92"/>
        <v>0</v>
      </c>
      <c r="DD53" s="203">
        <f t="shared" si="92"/>
        <v>0</v>
      </c>
      <c r="DE53" s="371">
        <f t="shared" si="92"/>
        <v>0</v>
      </c>
      <c r="DF53" s="206">
        <f t="shared" si="92"/>
        <v>0</v>
      </c>
      <c r="DG53" s="203">
        <f t="shared" si="92"/>
        <v>0</v>
      </c>
      <c r="DH53" s="203">
        <f t="shared" si="92"/>
        <v>0</v>
      </c>
    </row>
    <row r="54" spans="1:112" ht="15">
      <c r="A54" s="196" t="s">
        <v>394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64"/>
      <c r="BH54" s="264"/>
      <c r="BI54" s="264"/>
      <c r="BJ54" s="213">
        <f t="shared" si="56"/>
        <v>0</v>
      </c>
      <c r="BK54" s="212">
        <f t="shared" si="4"/>
        <v>0</v>
      </c>
      <c r="BL54" s="214">
        <f t="shared" si="57"/>
        <v>0</v>
      </c>
      <c r="BM54" s="207"/>
      <c r="BN54" s="208"/>
      <c r="BO54" s="233"/>
      <c r="BP54" s="207"/>
      <c r="BQ54" s="208"/>
      <c r="BR54" s="233"/>
      <c r="BS54" s="207"/>
      <c r="BT54" s="208"/>
      <c r="BU54" s="233"/>
      <c r="BV54" s="207">
        <f aca="true" t="shared" si="97" ref="BV54:BW56">BP54+BS54</f>
        <v>0</v>
      </c>
      <c r="BW54" s="207">
        <f t="shared" si="97"/>
        <v>0</v>
      </c>
      <c r="BX54" s="267"/>
      <c r="BY54" s="207"/>
      <c r="BZ54" s="208"/>
      <c r="CA54" s="210"/>
      <c r="CB54" s="207"/>
      <c r="CC54" s="208"/>
      <c r="CD54" s="210"/>
      <c r="CE54" s="226"/>
      <c r="CF54" s="208"/>
      <c r="CG54" s="209"/>
      <c r="CH54" s="207"/>
      <c r="CI54" s="208"/>
      <c r="CJ54" s="210"/>
      <c r="CK54" s="207"/>
      <c r="CL54" s="208"/>
      <c r="CM54" s="210"/>
      <c r="CN54" s="226"/>
      <c r="CO54" s="208"/>
      <c r="CP54" s="209"/>
      <c r="CQ54" s="207"/>
      <c r="CR54" s="208"/>
      <c r="CS54" s="210"/>
      <c r="CT54" s="207"/>
      <c r="CU54" s="208"/>
      <c r="CV54" s="210"/>
      <c r="CW54" s="207"/>
      <c r="CX54" s="208"/>
      <c r="CY54" s="210"/>
      <c r="CZ54" s="207">
        <f aca="true" t="shared" si="98" ref="CZ54:DB55">CH54+CK54+CN54+CQ54+CT54+CW54</f>
        <v>0</v>
      </c>
      <c r="DA54" s="207">
        <f t="shared" si="98"/>
        <v>0</v>
      </c>
      <c r="DB54" s="207">
        <f t="shared" si="98"/>
        <v>0</v>
      </c>
      <c r="DC54" s="207"/>
      <c r="DD54" s="208"/>
      <c r="DE54" s="210"/>
      <c r="DF54" s="211">
        <f aca="true" t="shared" si="99" ref="DF54:DH55">T54+BJ54+BP54+BY54+CE54+BM54+CB54+CZ54</f>
        <v>0</v>
      </c>
      <c r="DG54" s="211">
        <f t="shared" si="99"/>
        <v>0</v>
      </c>
      <c r="DH54" s="211">
        <f t="shared" si="99"/>
        <v>0</v>
      </c>
    </row>
    <row r="55" spans="1:112" ht="15">
      <c r="A55" s="196" t="s">
        <v>395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64"/>
      <c r="BH55" s="264"/>
      <c r="BI55" s="264"/>
      <c r="BJ55" s="213">
        <f>W55+Z55+AC55+AF55+AI55+AL55+AO55+AR55+AU55+AX55+BA55+BD55+BG55</f>
        <v>0</v>
      </c>
      <c r="BK55" s="212">
        <f t="shared" si="4"/>
        <v>0</v>
      </c>
      <c r="BL55" s="214">
        <f t="shared" si="57"/>
        <v>0</v>
      </c>
      <c r="BM55" s="207"/>
      <c r="BN55" s="208"/>
      <c r="BO55" s="233"/>
      <c r="BP55" s="207"/>
      <c r="BQ55" s="208"/>
      <c r="BR55" s="233"/>
      <c r="BS55" s="207"/>
      <c r="BT55" s="208"/>
      <c r="BU55" s="233"/>
      <c r="BV55" s="207">
        <f t="shared" si="97"/>
        <v>0</v>
      </c>
      <c r="BW55" s="207">
        <f t="shared" si="97"/>
        <v>0</v>
      </c>
      <c r="BX55" s="267"/>
      <c r="BY55" s="207"/>
      <c r="BZ55" s="208"/>
      <c r="CA55" s="210"/>
      <c r="CB55" s="207"/>
      <c r="CC55" s="208"/>
      <c r="CD55" s="210"/>
      <c r="CE55" s="226"/>
      <c r="CF55" s="208"/>
      <c r="CG55" s="209"/>
      <c r="CH55" s="207"/>
      <c r="CI55" s="208"/>
      <c r="CJ55" s="210"/>
      <c r="CK55" s="207"/>
      <c r="CL55" s="208"/>
      <c r="CM55" s="210"/>
      <c r="CN55" s="226"/>
      <c r="CO55" s="208"/>
      <c r="CP55" s="209"/>
      <c r="CQ55" s="207"/>
      <c r="CR55" s="208"/>
      <c r="CS55" s="210"/>
      <c r="CT55" s="207"/>
      <c r="CU55" s="208"/>
      <c r="CV55" s="210"/>
      <c r="CW55" s="207"/>
      <c r="CX55" s="208"/>
      <c r="CY55" s="210"/>
      <c r="CZ55" s="207">
        <f t="shared" si="98"/>
        <v>0</v>
      </c>
      <c r="DA55" s="207">
        <f t="shared" si="98"/>
        <v>0</v>
      </c>
      <c r="DB55" s="207">
        <f t="shared" si="98"/>
        <v>0</v>
      </c>
      <c r="DC55" s="207"/>
      <c r="DD55" s="208"/>
      <c r="DE55" s="210"/>
      <c r="DF55" s="211">
        <f t="shared" si="99"/>
        <v>0</v>
      </c>
      <c r="DG55" s="211">
        <f t="shared" si="99"/>
        <v>0</v>
      </c>
      <c r="DH55" s="211">
        <f t="shared" si="99"/>
        <v>0</v>
      </c>
    </row>
    <row r="56" spans="1:112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64"/>
      <c r="BH56" s="264"/>
      <c r="BI56" s="264"/>
      <c r="BJ56" s="213">
        <f t="shared" si="56"/>
        <v>0</v>
      </c>
      <c r="BK56" s="212">
        <f t="shared" si="4"/>
        <v>0</v>
      </c>
      <c r="BL56" s="214">
        <f t="shared" si="57"/>
        <v>0</v>
      </c>
      <c r="BM56" s="207"/>
      <c r="BN56" s="208"/>
      <c r="BO56" s="233"/>
      <c r="BP56" s="207"/>
      <c r="BQ56" s="208"/>
      <c r="BR56" s="233"/>
      <c r="BS56" s="207"/>
      <c r="BT56" s="208"/>
      <c r="BU56" s="233"/>
      <c r="BV56" s="207">
        <f t="shared" si="97"/>
        <v>0</v>
      </c>
      <c r="BW56" s="207">
        <f t="shared" si="97"/>
        <v>0</v>
      </c>
      <c r="BX56" s="267"/>
      <c r="BY56" s="207"/>
      <c r="BZ56" s="208"/>
      <c r="CA56" s="210"/>
      <c r="CB56" s="207"/>
      <c r="CC56" s="208"/>
      <c r="CD56" s="210"/>
      <c r="CE56" s="226"/>
      <c r="CF56" s="208"/>
      <c r="CG56" s="209"/>
      <c r="CH56" s="207"/>
      <c r="CI56" s="208"/>
      <c r="CJ56" s="210"/>
      <c r="CK56" s="207"/>
      <c r="CL56" s="208"/>
      <c r="CM56" s="210"/>
      <c r="CN56" s="226"/>
      <c r="CO56" s="208"/>
      <c r="CP56" s="209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07"/>
      <c r="DD56" s="208"/>
      <c r="DE56" s="210"/>
      <c r="DF56" s="211">
        <f>T56+BJ56+BP56+BY56+CE56+BM56+CB56+DC56</f>
        <v>0</v>
      </c>
      <c r="DG56" s="211">
        <f>U56+BK56+BQ56+BZ56+CF56+BN56+CC56+DD56</f>
        <v>0</v>
      </c>
      <c r="DH56" s="211">
        <f>V56+BL56+BR56+CA56+CG56+BO56+CD56+DE56</f>
        <v>0</v>
      </c>
    </row>
    <row r="57" spans="1:112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64"/>
      <c r="BH57" s="264"/>
      <c r="BI57" s="264"/>
      <c r="BJ57" s="213">
        <f t="shared" si="56"/>
        <v>0</v>
      </c>
      <c r="BK57" s="212">
        <f t="shared" si="4"/>
        <v>0</v>
      </c>
      <c r="BL57" s="214">
        <f t="shared" si="57"/>
        <v>0</v>
      </c>
      <c r="BM57" s="207"/>
      <c r="BN57" s="208"/>
      <c r="BO57" s="233"/>
      <c r="BP57" s="207"/>
      <c r="BQ57" s="208"/>
      <c r="BR57" s="233"/>
      <c r="BS57" s="207"/>
      <c r="BT57" s="208"/>
      <c r="BU57" s="233"/>
      <c r="BV57" s="266"/>
      <c r="BW57" s="264"/>
      <c r="BX57" s="267"/>
      <c r="BY57" s="207"/>
      <c r="BZ57" s="208"/>
      <c r="CA57" s="210"/>
      <c r="CB57" s="207"/>
      <c r="CC57" s="208"/>
      <c r="CD57" s="210"/>
      <c r="CE57" s="226"/>
      <c r="CF57" s="208"/>
      <c r="CG57" s="209"/>
      <c r="CH57" s="207"/>
      <c r="CI57" s="208"/>
      <c r="CJ57" s="210"/>
      <c r="CK57" s="207"/>
      <c r="CL57" s="208"/>
      <c r="CM57" s="210"/>
      <c r="CN57" s="226"/>
      <c r="CO57" s="208"/>
      <c r="CP57" s="209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07"/>
      <c r="DD57" s="208"/>
      <c r="DE57" s="210"/>
      <c r="DF57" s="211">
        <f t="shared" si="87"/>
        <v>0</v>
      </c>
      <c r="DG57" s="212">
        <f aca="true" t="shared" si="100" ref="DG57:DG67">U57+BK57+BQ57+BZ57+CF57+BN57+CC57</f>
        <v>0</v>
      </c>
      <c r="DH57" s="214">
        <f t="shared" si="88"/>
        <v>0</v>
      </c>
    </row>
    <row r="58" spans="1:112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64"/>
      <c r="BH58" s="264"/>
      <c r="BI58" s="264"/>
      <c r="BJ58" s="213">
        <f t="shared" si="56"/>
        <v>0</v>
      </c>
      <c r="BK58" s="212">
        <f t="shared" si="4"/>
        <v>0</v>
      </c>
      <c r="BL58" s="214">
        <f t="shared" si="57"/>
        <v>0</v>
      </c>
      <c r="BM58" s="207"/>
      <c r="BN58" s="208"/>
      <c r="BO58" s="233"/>
      <c r="BP58" s="207"/>
      <c r="BQ58" s="208"/>
      <c r="BR58" s="233"/>
      <c r="BS58" s="207"/>
      <c r="BT58" s="208"/>
      <c r="BU58" s="233"/>
      <c r="BV58" s="266"/>
      <c r="BW58" s="264"/>
      <c r="BX58" s="267"/>
      <c r="BY58" s="207"/>
      <c r="BZ58" s="208"/>
      <c r="CA58" s="210"/>
      <c r="CB58" s="207"/>
      <c r="CC58" s="208"/>
      <c r="CD58" s="210"/>
      <c r="CE58" s="226"/>
      <c r="CF58" s="208"/>
      <c r="CG58" s="209"/>
      <c r="CH58" s="207"/>
      <c r="CI58" s="208"/>
      <c r="CJ58" s="210"/>
      <c r="CK58" s="207"/>
      <c r="CL58" s="208"/>
      <c r="CM58" s="210"/>
      <c r="CN58" s="226"/>
      <c r="CO58" s="208"/>
      <c r="CP58" s="209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07"/>
      <c r="DD58" s="208"/>
      <c r="DE58" s="210"/>
      <c r="DF58" s="211">
        <f t="shared" si="87"/>
        <v>0</v>
      </c>
      <c r="DG58" s="212">
        <f t="shared" si="100"/>
        <v>0</v>
      </c>
      <c r="DH58" s="214">
        <f t="shared" si="88"/>
        <v>0</v>
      </c>
    </row>
    <row r="59" spans="1:112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64"/>
      <c r="BH59" s="264"/>
      <c r="BI59" s="264"/>
      <c r="BJ59" s="213">
        <f t="shared" si="56"/>
        <v>0</v>
      </c>
      <c r="BK59" s="212">
        <f t="shared" si="4"/>
        <v>0</v>
      </c>
      <c r="BL59" s="214">
        <f t="shared" si="57"/>
        <v>0</v>
      </c>
      <c r="BM59" s="207"/>
      <c r="BN59" s="208"/>
      <c r="BO59" s="233"/>
      <c r="BP59" s="207"/>
      <c r="BQ59" s="208"/>
      <c r="BR59" s="233"/>
      <c r="BS59" s="207"/>
      <c r="BT59" s="208"/>
      <c r="BU59" s="233"/>
      <c r="BV59" s="266"/>
      <c r="BW59" s="264"/>
      <c r="BX59" s="267"/>
      <c r="BY59" s="207"/>
      <c r="BZ59" s="208"/>
      <c r="CA59" s="210"/>
      <c r="CB59" s="207"/>
      <c r="CC59" s="208"/>
      <c r="CD59" s="210"/>
      <c r="CE59" s="226"/>
      <c r="CF59" s="208"/>
      <c r="CG59" s="209"/>
      <c r="CH59" s="207"/>
      <c r="CI59" s="208"/>
      <c r="CJ59" s="210"/>
      <c r="CK59" s="207"/>
      <c r="CL59" s="208"/>
      <c r="CM59" s="210"/>
      <c r="CN59" s="226"/>
      <c r="CO59" s="208"/>
      <c r="CP59" s="209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07"/>
      <c r="DD59" s="208"/>
      <c r="DE59" s="210"/>
      <c r="DF59" s="211">
        <f t="shared" si="87"/>
        <v>0</v>
      </c>
      <c r="DG59" s="212">
        <f t="shared" si="100"/>
        <v>0</v>
      </c>
      <c r="DH59" s="214">
        <f t="shared" si="88"/>
        <v>0</v>
      </c>
    </row>
    <row r="60" spans="1:112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64"/>
      <c r="BH60" s="264"/>
      <c r="BI60" s="264"/>
      <c r="BJ60" s="213">
        <f t="shared" si="56"/>
        <v>0</v>
      </c>
      <c r="BK60" s="212">
        <f t="shared" si="4"/>
        <v>0</v>
      </c>
      <c r="BL60" s="214">
        <f t="shared" si="57"/>
        <v>0</v>
      </c>
      <c r="BM60" s="207"/>
      <c r="BN60" s="208"/>
      <c r="BO60" s="233"/>
      <c r="BP60" s="207"/>
      <c r="BQ60" s="208"/>
      <c r="BR60" s="233"/>
      <c r="BS60" s="207"/>
      <c r="BT60" s="208"/>
      <c r="BU60" s="233"/>
      <c r="BV60" s="266"/>
      <c r="BW60" s="264"/>
      <c r="BX60" s="267"/>
      <c r="BY60" s="207"/>
      <c r="BZ60" s="208"/>
      <c r="CA60" s="210"/>
      <c r="CB60" s="207"/>
      <c r="CC60" s="208"/>
      <c r="CD60" s="210"/>
      <c r="CE60" s="226"/>
      <c r="CF60" s="208"/>
      <c r="CG60" s="209"/>
      <c r="CH60" s="207"/>
      <c r="CI60" s="208"/>
      <c r="CJ60" s="210"/>
      <c r="CK60" s="207"/>
      <c r="CL60" s="208"/>
      <c r="CM60" s="210"/>
      <c r="CN60" s="226"/>
      <c r="CO60" s="208"/>
      <c r="CP60" s="209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07"/>
      <c r="DD60" s="208"/>
      <c r="DE60" s="210"/>
      <c r="DF60" s="211">
        <f t="shared" si="87"/>
        <v>0</v>
      </c>
      <c r="DG60" s="212">
        <f t="shared" si="100"/>
        <v>0</v>
      </c>
      <c r="DH60" s="214">
        <f t="shared" si="88"/>
        <v>0</v>
      </c>
    </row>
    <row r="61" spans="1:112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64"/>
      <c r="BH61" s="264"/>
      <c r="BI61" s="264"/>
      <c r="BJ61" s="213">
        <f t="shared" si="56"/>
        <v>0</v>
      </c>
      <c r="BK61" s="212">
        <f t="shared" si="4"/>
        <v>0</v>
      </c>
      <c r="BL61" s="214">
        <f t="shared" si="57"/>
        <v>0</v>
      </c>
      <c r="BM61" s="207"/>
      <c r="BN61" s="208"/>
      <c r="BO61" s="233"/>
      <c r="BP61" s="207"/>
      <c r="BQ61" s="208"/>
      <c r="BR61" s="233"/>
      <c r="BS61" s="207"/>
      <c r="BT61" s="208"/>
      <c r="BU61" s="233"/>
      <c r="BV61" s="266"/>
      <c r="BW61" s="264"/>
      <c r="BX61" s="267"/>
      <c r="BY61" s="207"/>
      <c r="BZ61" s="208"/>
      <c r="CA61" s="210"/>
      <c r="CB61" s="207"/>
      <c r="CC61" s="208"/>
      <c r="CD61" s="210"/>
      <c r="CE61" s="226"/>
      <c r="CF61" s="208"/>
      <c r="CG61" s="209"/>
      <c r="CH61" s="207"/>
      <c r="CI61" s="208"/>
      <c r="CJ61" s="210"/>
      <c r="CK61" s="207"/>
      <c r="CL61" s="208"/>
      <c r="CM61" s="210"/>
      <c r="CN61" s="226"/>
      <c r="CO61" s="208"/>
      <c r="CP61" s="209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07"/>
      <c r="DD61" s="208"/>
      <c r="DE61" s="210"/>
      <c r="DF61" s="211">
        <f t="shared" si="87"/>
        <v>0</v>
      </c>
      <c r="DG61" s="212">
        <f t="shared" si="100"/>
        <v>0</v>
      </c>
      <c r="DH61" s="214">
        <f t="shared" si="88"/>
        <v>0</v>
      </c>
    </row>
    <row r="62" spans="1:112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64"/>
      <c r="BH62" s="264"/>
      <c r="BI62" s="264"/>
      <c r="BJ62" s="213">
        <f t="shared" si="56"/>
        <v>0</v>
      </c>
      <c r="BK62" s="212">
        <f t="shared" si="4"/>
        <v>0</v>
      </c>
      <c r="BL62" s="214">
        <f t="shared" si="57"/>
        <v>0</v>
      </c>
      <c r="BM62" s="207"/>
      <c r="BN62" s="208"/>
      <c r="BO62" s="233"/>
      <c r="BP62" s="207"/>
      <c r="BQ62" s="208"/>
      <c r="BR62" s="233"/>
      <c r="BS62" s="207"/>
      <c r="BT62" s="208"/>
      <c r="BU62" s="233"/>
      <c r="BV62" s="266"/>
      <c r="BW62" s="264"/>
      <c r="BX62" s="267"/>
      <c r="BY62" s="207"/>
      <c r="BZ62" s="208"/>
      <c r="CA62" s="210"/>
      <c r="CB62" s="207"/>
      <c r="CC62" s="208"/>
      <c r="CD62" s="210"/>
      <c r="CE62" s="226"/>
      <c r="CF62" s="208"/>
      <c r="CG62" s="209"/>
      <c r="CH62" s="207"/>
      <c r="CI62" s="208"/>
      <c r="CJ62" s="210"/>
      <c r="CK62" s="207"/>
      <c r="CL62" s="208"/>
      <c r="CM62" s="210"/>
      <c r="CN62" s="226"/>
      <c r="CO62" s="208"/>
      <c r="CP62" s="209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07"/>
      <c r="DD62" s="208"/>
      <c r="DE62" s="210"/>
      <c r="DF62" s="211">
        <f t="shared" si="87"/>
        <v>0</v>
      </c>
      <c r="DG62" s="212">
        <f t="shared" si="100"/>
        <v>0</v>
      </c>
      <c r="DH62" s="214">
        <f t="shared" si="88"/>
        <v>0</v>
      </c>
    </row>
    <row r="63" spans="1:112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64"/>
      <c r="BH63" s="264"/>
      <c r="BI63" s="264"/>
      <c r="BJ63" s="213">
        <f t="shared" si="56"/>
        <v>0</v>
      </c>
      <c r="BK63" s="212">
        <f t="shared" si="4"/>
        <v>0</v>
      </c>
      <c r="BL63" s="214">
        <f t="shared" si="57"/>
        <v>0</v>
      </c>
      <c r="BM63" s="207"/>
      <c r="BN63" s="208"/>
      <c r="BO63" s="233"/>
      <c r="BP63" s="207"/>
      <c r="BQ63" s="208"/>
      <c r="BR63" s="233"/>
      <c r="BS63" s="207"/>
      <c r="BT63" s="208"/>
      <c r="BU63" s="233"/>
      <c r="BV63" s="266"/>
      <c r="BW63" s="264"/>
      <c r="BX63" s="267"/>
      <c r="BY63" s="207"/>
      <c r="BZ63" s="208"/>
      <c r="CA63" s="210"/>
      <c r="CB63" s="207"/>
      <c r="CC63" s="208"/>
      <c r="CD63" s="210"/>
      <c r="CE63" s="226"/>
      <c r="CF63" s="208"/>
      <c r="CG63" s="209"/>
      <c r="CH63" s="207"/>
      <c r="CI63" s="208"/>
      <c r="CJ63" s="210"/>
      <c r="CK63" s="207"/>
      <c r="CL63" s="208"/>
      <c r="CM63" s="210"/>
      <c r="CN63" s="226"/>
      <c r="CO63" s="208"/>
      <c r="CP63" s="209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07"/>
      <c r="DD63" s="208"/>
      <c r="DE63" s="210"/>
      <c r="DF63" s="211">
        <f t="shared" si="87"/>
        <v>0</v>
      </c>
      <c r="DG63" s="212">
        <f t="shared" si="100"/>
        <v>0</v>
      </c>
      <c r="DH63" s="214">
        <f t="shared" si="88"/>
        <v>0</v>
      </c>
    </row>
    <row r="64" spans="1:112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64"/>
      <c r="BH64" s="264"/>
      <c r="BI64" s="264"/>
      <c r="BJ64" s="213">
        <f t="shared" si="56"/>
        <v>0</v>
      </c>
      <c r="BK64" s="212">
        <f t="shared" si="4"/>
        <v>0</v>
      </c>
      <c r="BL64" s="214">
        <f t="shared" si="57"/>
        <v>0</v>
      </c>
      <c r="BM64" s="207"/>
      <c r="BN64" s="208"/>
      <c r="BO64" s="233"/>
      <c r="BP64" s="207"/>
      <c r="BQ64" s="208"/>
      <c r="BR64" s="233"/>
      <c r="BS64" s="207"/>
      <c r="BT64" s="208"/>
      <c r="BU64" s="233"/>
      <c r="BV64" s="266"/>
      <c r="BW64" s="264"/>
      <c r="BX64" s="267"/>
      <c r="BY64" s="207"/>
      <c r="BZ64" s="208"/>
      <c r="CA64" s="210"/>
      <c r="CB64" s="207"/>
      <c r="CC64" s="208"/>
      <c r="CD64" s="210"/>
      <c r="CE64" s="226"/>
      <c r="CF64" s="208"/>
      <c r="CG64" s="209"/>
      <c r="CH64" s="207"/>
      <c r="CI64" s="208"/>
      <c r="CJ64" s="210"/>
      <c r="CK64" s="207"/>
      <c r="CL64" s="208"/>
      <c r="CM64" s="210"/>
      <c r="CN64" s="226"/>
      <c r="CO64" s="208"/>
      <c r="CP64" s="209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07"/>
      <c r="DD64" s="208"/>
      <c r="DE64" s="210"/>
      <c r="DF64" s="211">
        <f t="shared" si="87"/>
        <v>0</v>
      </c>
      <c r="DG64" s="212">
        <f t="shared" si="100"/>
        <v>0</v>
      </c>
      <c r="DH64" s="214">
        <f t="shared" si="88"/>
        <v>0</v>
      </c>
    </row>
    <row r="65" spans="1:112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64"/>
      <c r="BH65" s="264"/>
      <c r="BI65" s="264"/>
      <c r="BJ65" s="213">
        <f t="shared" si="56"/>
        <v>0</v>
      </c>
      <c r="BK65" s="212">
        <f t="shared" si="4"/>
        <v>0</v>
      </c>
      <c r="BL65" s="214">
        <f t="shared" si="57"/>
        <v>0</v>
      </c>
      <c r="BM65" s="207"/>
      <c r="BN65" s="208"/>
      <c r="BO65" s="233"/>
      <c r="BP65" s="207"/>
      <c r="BQ65" s="208"/>
      <c r="BR65" s="233"/>
      <c r="BS65" s="207"/>
      <c r="BT65" s="208"/>
      <c r="BU65" s="233"/>
      <c r="BV65" s="266"/>
      <c r="BW65" s="264"/>
      <c r="BX65" s="267"/>
      <c r="BY65" s="207"/>
      <c r="BZ65" s="208"/>
      <c r="CA65" s="210"/>
      <c r="CB65" s="207"/>
      <c r="CC65" s="208"/>
      <c r="CD65" s="210"/>
      <c r="CE65" s="226"/>
      <c r="CF65" s="208"/>
      <c r="CG65" s="209"/>
      <c r="CH65" s="207"/>
      <c r="CI65" s="208"/>
      <c r="CJ65" s="210"/>
      <c r="CK65" s="207"/>
      <c r="CL65" s="208"/>
      <c r="CM65" s="210"/>
      <c r="CN65" s="226"/>
      <c r="CO65" s="208"/>
      <c r="CP65" s="209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07"/>
      <c r="DD65" s="208"/>
      <c r="DE65" s="210"/>
      <c r="DF65" s="211">
        <f t="shared" si="87"/>
        <v>0</v>
      </c>
      <c r="DG65" s="212">
        <f t="shared" si="100"/>
        <v>0</v>
      </c>
      <c r="DH65" s="214">
        <f t="shared" si="88"/>
        <v>0</v>
      </c>
    </row>
    <row r="66" spans="1:112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64"/>
      <c r="BH66" s="264"/>
      <c r="BI66" s="264"/>
      <c r="BJ66" s="213">
        <f t="shared" si="56"/>
        <v>0</v>
      </c>
      <c r="BK66" s="212">
        <f t="shared" si="4"/>
        <v>0</v>
      </c>
      <c r="BL66" s="214">
        <f t="shared" si="57"/>
        <v>0</v>
      </c>
      <c r="BM66" s="207"/>
      <c r="BN66" s="208"/>
      <c r="BO66" s="233"/>
      <c r="BP66" s="207"/>
      <c r="BQ66" s="208"/>
      <c r="BR66" s="233"/>
      <c r="BS66" s="207"/>
      <c r="BT66" s="208"/>
      <c r="BU66" s="233"/>
      <c r="BV66" s="266"/>
      <c r="BW66" s="264"/>
      <c r="BX66" s="267"/>
      <c r="BY66" s="207"/>
      <c r="BZ66" s="208"/>
      <c r="CA66" s="210"/>
      <c r="CB66" s="207"/>
      <c r="CC66" s="208"/>
      <c r="CD66" s="210"/>
      <c r="CE66" s="226"/>
      <c r="CF66" s="208"/>
      <c r="CG66" s="209"/>
      <c r="CH66" s="207"/>
      <c r="CI66" s="208"/>
      <c r="CJ66" s="210"/>
      <c r="CK66" s="207"/>
      <c r="CL66" s="208"/>
      <c r="CM66" s="210"/>
      <c r="CN66" s="226"/>
      <c r="CO66" s="208"/>
      <c r="CP66" s="209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07"/>
      <c r="DD66" s="208"/>
      <c r="DE66" s="210"/>
      <c r="DF66" s="211">
        <f t="shared" si="87"/>
        <v>0</v>
      </c>
      <c r="DG66" s="212">
        <f t="shared" si="100"/>
        <v>0</v>
      </c>
      <c r="DH66" s="214">
        <f t="shared" si="88"/>
        <v>0</v>
      </c>
    </row>
    <row r="67" spans="1:112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65"/>
      <c r="BH67" s="265"/>
      <c r="BI67" s="265"/>
      <c r="BJ67" s="230">
        <f t="shared" si="56"/>
        <v>0</v>
      </c>
      <c r="BK67" s="231">
        <f t="shared" si="4"/>
        <v>0</v>
      </c>
      <c r="BL67" s="232">
        <f t="shared" si="57"/>
        <v>0</v>
      </c>
      <c r="BM67" s="222"/>
      <c r="BN67" s="223"/>
      <c r="BO67" s="258"/>
      <c r="BP67" s="222"/>
      <c r="BQ67" s="223"/>
      <c r="BR67" s="258"/>
      <c r="BS67" s="222"/>
      <c r="BT67" s="223"/>
      <c r="BU67" s="258"/>
      <c r="BV67" s="268"/>
      <c r="BW67" s="265"/>
      <c r="BX67" s="269"/>
      <c r="BY67" s="222"/>
      <c r="BZ67" s="223"/>
      <c r="CA67" s="225"/>
      <c r="CB67" s="222"/>
      <c r="CC67" s="223"/>
      <c r="CD67" s="225"/>
      <c r="CE67" s="226"/>
      <c r="CF67" s="208"/>
      <c r="CG67" s="209"/>
      <c r="CH67" s="222"/>
      <c r="CI67" s="223"/>
      <c r="CJ67" s="225"/>
      <c r="CK67" s="222"/>
      <c r="CL67" s="223"/>
      <c r="CM67" s="225"/>
      <c r="CN67" s="362"/>
      <c r="CO67" s="223"/>
      <c r="CP67" s="224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222"/>
      <c r="DD67" s="223"/>
      <c r="DE67" s="225"/>
      <c r="DF67" s="309">
        <f t="shared" si="87"/>
        <v>0</v>
      </c>
      <c r="DG67" s="231">
        <f t="shared" si="100"/>
        <v>0</v>
      </c>
      <c r="DH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7">
    <mergeCell ref="CT1:CV1"/>
    <mergeCell ref="CW1:CY1"/>
    <mergeCell ref="CZ1:DB1"/>
    <mergeCell ref="CH2:CJ2"/>
    <mergeCell ref="CK2:CM2"/>
    <mergeCell ref="CN2:CP2"/>
    <mergeCell ref="CQ2:CS2"/>
    <mergeCell ref="CZ2:DB2"/>
    <mergeCell ref="CW2:CY2"/>
    <mergeCell ref="CT2:CV2"/>
    <mergeCell ref="CN1:CP1"/>
    <mergeCell ref="CQ1:CS1"/>
    <mergeCell ref="Q1:S2"/>
    <mergeCell ref="B2:D2"/>
    <mergeCell ref="B1:D1"/>
    <mergeCell ref="K1:M2"/>
    <mergeCell ref="H1:J2"/>
    <mergeCell ref="E1:G2"/>
    <mergeCell ref="N1:P2"/>
    <mergeCell ref="Z1:AB2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DF1:DH1"/>
    <mergeCell ref="DF2:DH2"/>
    <mergeCell ref="CE1:CG1"/>
    <mergeCell ref="CB1:CD1"/>
    <mergeCell ref="CE2:CG2"/>
    <mergeCell ref="CB2:CD2"/>
    <mergeCell ref="DC2:DE2"/>
    <mergeCell ref="DC1:DE1"/>
    <mergeCell ref="CH1:CJ1"/>
    <mergeCell ref="CK1:CM1"/>
    <mergeCell ref="BA1:BC2"/>
    <mergeCell ref="AU1:AW2"/>
    <mergeCell ref="AR1:AT2"/>
    <mergeCell ref="BV2:BX2"/>
    <mergeCell ref="BJ1:BL1"/>
    <mergeCell ref="BJ2:BL2"/>
    <mergeCell ref="BD1:BF2"/>
    <mergeCell ref="AX1:AZ2"/>
    <mergeCell ref="BG1:BI2"/>
    <mergeCell ref="BY2:CA2"/>
    <mergeCell ref="BM1:BO1"/>
    <mergeCell ref="BM2:BO2"/>
    <mergeCell ref="BY1:CA1"/>
    <mergeCell ref="BS1:BU1"/>
    <mergeCell ref="BS2:BU2"/>
    <mergeCell ref="BP2:BR2"/>
    <mergeCell ref="BP1:BR1"/>
    <mergeCell ref="BV1:BX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79</v>
      </c>
      <c r="G7" s="415" t="s">
        <v>80</v>
      </c>
      <c r="H7" s="512" t="s">
        <v>7</v>
      </c>
      <c r="I7" s="512"/>
      <c r="J7" s="483" t="s">
        <v>8</v>
      </c>
      <c r="K7" s="486"/>
      <c r="L7" s="417" t="s">
        <v>9</v>
      </c>
      <c r="N7" s="413" t="s">
        <v>0</v>
      </c>
      <c r="O7" s="415" t="s">
        <v>2</v>
      </c>
      <c r="P7" s="415" t="s">
        <v>3</v>
      </c>
      <c r="Q7" s="415" t="s">
        <v>4</v>
      </c>
      <c r="R7" s="415" t="s">
        <v>5</v>
      </c>
      <c r="S7" s="415" t="s">
        <v>79</v>
      </c>
      <c r="T7" s="415" t="s">
        <v>80</v>
      </c>
      <c r="U7" s="512" t="s">
        <v>7</v>
      </c>
      <c r="V7" s="512"/>
      <c r="W7" s="483" t="s">
        <v>8</v>
      </c>
      <c r="X7" s="486"/>
      <c r="Y7" s="417" t="s">
        <v>9</v>
      </c>
      <c r="AA7" s="413" t="s">
        <v>0</v>
      </c>
      <c r="AB7" s="415" t="s">
        <v>2</v>
      </c>
      <c r="AC7" s="415" t="s">
        <v>3</v>
      </c>
      <c r="AD7" s="415" t="s">
        <v>4</v>
      </c>
      <c r="AE7" s="415" t="s">
        <v>5</v>
      </c>
      <c r="AF7" s="415" t="s">
        <v>79</v>
      </c>
      <c r="AG7" s="415" t="s">
        <v>80</v>
      </c>
      <c r="AH7" s="512" t="s">
        <v>7</v>
      </c>
      <c r="AI7" s="512"/>
      <c r="AJ7" s="483" t="s">
        <v>8</v>
      </c>
      <c r="AK7" s="486"/>
      <c r="AL7" s="417" t="s">
        <v>9</v>
      </c>
      <c r="AN7" s="413" t="s">
        <v>0</v>
      </c>
      <c r="AO7" s="415" t="s">
        <v>2</v>
      </c>
      <c r="AP7" s="415" t="s">
        <v>3</v>
      </c>
      <c r="AQ7" s="415" t="s">
        <v>4</v>
      </c>
      <c r="AR7" s="415" t="s">
        <v>5</v>
      </c>
      <c r="AS7" s="415" t="s">
        <v>79</v>
      </c>
      <c r="AT7" s="415" t="s">
        <v>80</v>
      </c>
      <c r="AU7" s="512" t="s">
        <v>7</v>
      </c>
      <c r="AV7" s="512"/>
      <c r="AW7" s="483" t="s">
        <v>8</v>
      </c>
      <c r="AX7" s="486"/>
      <c r="AY7" s="417" t="s">
        <v>9</v>
      </c>
      <c r="BA7" s="413" t="s">
        <v>0</v>
      </c>
      <c r="BB7" s="415" t="s">
        <v>2</v>
      </c>
      <c r="BC7" s="415" t="s">
        <v>3</v>
      </c>
      <c r="BD7" s="415" t="s">
        <v>4</v>
      </c>
      <c r="BE7" s="415" t="s">
        <v>5</v>
      </c>
      <c r="BF7" s="415" t="s">
        <v>79</v>
      </c>
      <c r="BG7" s="415" t="s">
        <v>80</v>
      </c>
      <c r="BH7" s="512" t="s">
        <v>7</v>
      </c>
      <c r="BI7" s="512"/>
      <c r="BJ7" s="483" t="s">
        <v>8</v>
      </c>
      <c r="BK7" s="486"/>
      <c r="BL7" s="417" t="s">
        <v>9</v>
      </c>
    </row>
    <row r="8" spans="1:64" ht="39.75" thickBot="1">
      <c r="A8" s="496"/>
      <c r="B8" s="491"/>
      <c r="C8" s="491"/>
      <c r="D8" s="485"/>
      <c r="E8" s="485"/>
      <c r="F8" s="500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14"/>
      <c r="N8" s="496"/>
      <c r="O8" s="491"/>
      <c r="P8" s="491"/>
      <c r="Q8" s="485"/>
      <c r="R8" s="485"/>
      <c r="S8" s="500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14"/>
      <c r="AA8" s="496"/>
      <c r="AB8" s="491"/>
      <c r="AC8" s="491"/>
      <c r="AD8" s="485"/>
      <c r="AE8" s="485"/>
      <c r="AF8" s="500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14"/>
      <c r="AN8" s="496"/>
      <c r="AO8" s="491"/>
      <c r="AP8" s="491"/>
      <c r="AQ8" s="485"/>
      <c r="AR8" s="485"/>
      <c r="AS8" s="500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14"/>
      <c r="BA8" s="496"/>
      <c r="BB8" s="491"/>
      <c r="BC8" s="491"/>
      <c r="BD8" s="485"/>
      <c r="BE8" s="485"/>
      <c r="BF8" s="500"/>
      <c r="BG8" s="485"/>
      <c r="BH8" s="59" t="s">
        <v>86</v>
      </c>
      <c r="BI8" s="60" t="s">
        <v>87</v>
      </c>
      <c r="BJ8" s="59" t="s">
        <v>86</v>
      </c>
      <c r="BK8" s="87" t="s">
        <v>149</v>
      </c>
      <c r="BL8" s="514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601" t="s">
        <v>2</v>
      </c>
      <c r="B1" s="458" t="s">
        <v>92</v>
      </c>
      <c r="C1" s="452"/>
      <c r="D1" s="453"/>
      <c r="E1" s="562" t="s">
        <v>97</v>
      </c>
      <c r="F1" s="563"/>
      <c r="G1" s="566"/>
      <c r="H1" s="562" t="s">
        <v>100</v>
      </c>
      <c r="I1" s="563"/>
      <c r="J1" s="566"/>
      <c r="K1" s="562" t="s">
        <v>111</v>
      </c>
      <c r="L1" s="563"/>
      <c r="M1" s="566"/>
      <c r="N1" s="604" t="s">
        <v>104</v>
      </c>
      <c r="O1" s="605"/>
      <c r="P1" s="606"/>
      <c r="Q1" s="597" t="s">
        <v>95</v>
      </c>
      <c r="R1" s="577"/>
      <c r="S1" s="598"/>
      <c r="T1" s="597" t="s">
        <v>113</v>
      </c>
      <c r="U1" s="577"/>
      <c r="V1" s="598"/>
      <c r="W1" s="597" t="s">
        <v>107</v>
      </c>
      <c r="X1" s="577"/>
      <c r="Y1" s="598"/>
      <c r="Z1" s="591" t="s">
        <v>108</v>
      </c>
      <c r="AA1" s="592"/>
      <c r="AB1" s="593"/>
    </row>
    <row r="2" spans="1:28" ht="12.75">
      <c r="A2" s="602"/>
      <c r="B2" s="459" t="s">
        <v>96</v>
      </c>
      <c r="C2" s="454"/>
      <c r="D2" s="455"/>
      <c r="E2" s="564"/>
      <c r="F2" s="565"/>
      <c r="G2" s="567"/>
      <c r="H2" s="564"/>
      <c r="I2" s="565"/>
      <c r="J2" s="567"/>
      <c r="K2" s="564"/>
      <c r="L2" s="565"/>
      <c r="M2" s="567"/>
      <c r="N2" s="607" t="s">
        <v>134</v>
      </c>
      <c r="O2" s="551"/>
      <c r="P2" s="608"/>
      <c r="Q2" s="599" t="s">
        <v>112</v>
      </c>
      <c r="R2" s="545"/>
      <c r="S2" s="600"/>
      <c r="T2" s="599" t="s">
        <v>114</v>
      </c>
      <c r="U2" s="545"/>
      <c r="V2" s="600"/>
      <c r="W2" s="599" t="s">
        <v>115</v>
      </c>
      <c r="X2" s="545"/>
      <c r="Y2" s="600"/>
      <c r="Z2" s="594" t="s">
        <v>94</v>
      </c>
      <c r="AA2" s="595"/>
      <c r="AB2" s="596"/>
    </row>
    <row r="3" spans="1:28" ht="12.75">
      <c r="A3" s="603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413" t="s">
        <v>0</v>
      </c>
      <c r="B7" s="415" t="s">
        <v>2</v>
      </c>
      <c r="C7" s="415" t="s">
        <v>3</v>
      </c>
      <c r="D7" s="415" t="s">
        <v>4</v>
      </c>
      <c r="E7" s="415" t="s">
        <v>5</v>
      </c>
      <c r="F7" s="415" t="s">
        <v>79</v>
      </c>
      <c r="G7" s="415" t="s">
        <v>80</v>
      </c>
      <c r="H7" s="512" t="s">
        <v>7</v>
      </c>
      <c r="I7" s="512"/>
      <c r="J7" s="483" t="s">
        <v>8</v>
      </c>
      <c r="K7" s="486"/>
      <c r="L7" s="417" t="s">
        <v>9</v>
      </c>
      <c r="N7" s="413" t="s">
        <v>0</v>
      </c>
      <c r="O7" s="415" t="s">
        <v>2</v>
      </c>
      <c r="P7" s="415" t="s">
        <v>3</v>
      </c>
      <c r="Q7" s="415" t="s">
        <v>4</v>
      </c>
      <c r="R7" s="415" t="s">
        <v>5</v>
      </c>
      <c r="S7" s="415" t="s">
        <v>79</v>
      </c>
      <c r="T7" s="415" t="s">
        <v>80</v>
      </c>
      <c r="U7" s="512" t="s">
        <v>7</v>
      </c>
      <c r="V7" s="512"/>
      <c r="W7" s="483" t="s">
        <v>8</v>
      </c>
      <c r="X7" s="486"/>
      <c r="Y7" s="417" t="s">
        <v>9</v>
      </c>
      <c r="AA7" s="413" t="s">
        <v>0</v>
      </c>
      <c r="AB7" s="415" t="s">
        <v>2</v>
      </c>
      <c r="AC7" s="415" t="s">
        <v>3</v>
      </c>
      <c r="AD7" s="415" t="s">
        <v>4</v>
      </c>
      <c r="AE7" s="415" t="s">
        <v>5</v>
      </c>
      <c r="AF7" s="415" t="s">
        <v>79</v>
      </c>
      <c r="AG7" s="415" t="s">
        <v>80</v>
      </c>
      <c r="AH7" s="512" t="s">
        <v>7</v>
      </c>
      <c r="AI7" s="512"/>
      <c r="AJ7" s="483" t="s">
        <v>8</v>
      </c>
      <c r="AK7" s="486"/>
      <c r="AL7" s="417" t="s">
        <v>9</v>
      </c>
      <c r="AN7" s="413" t="s">
        <v>0</v>
      </c>
      <c r="AO7" s="415" t="s">
        <v>2</v>
      </c>
      <c r="AP7" s="415" t="s">
        <v>3</v>
      </c>
      <c r="AQ7" s="415" t="s">
        <v>4</v>
      </c>
      <c r="AR7" s="415" t="s">
        <v>5</v>
      </c>
      <c r="AS7" s="415" t="s">
        <v>79</v>
      </c>
      <c r="AT7" s="415" t="s">
        <v>80</v>
      </c>
      <c r="AU7" s="512" t="s">
        <v>7</v>
      </c>
      <c r="AV7" s="512"/>
      <c r="AW7" s="483" t="s">
        <v>8</v>
      </c>
      <c r="AX7" s="486"/>
      <c r="AY7" s="417" t="s">
        <v>9</v>
      </c>
    </row>
    <row r="8" spans="1:51" ht="39.75" thickBot="1">
      <c r="A8" s="496"/>
      <c r="B8" s="491"/>
      <c r="C8" s="491"/>
      <c r="D8" s="485"/>
      <c r="E8" s="485"/>
      <c r="F8" s="500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14"/>
      <c r="N8" s="496"/>
      <c r="O8" s="491"/>
      <c r="P8" s="491"/>
      <c r="Q8" s="485"/>
      <c r="R8" s="485"/>
      <c r="S8" s="500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14"/>
      <c r="AA8" s="496"/>
      <c r="AB8" s="491"/>
      <c r="AC8" s="491"/>
      <c r="AD8" s="485"/>
      <c r="AE8" s="485"/>
      <c r="AF8" s="500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14"/>
      <c r="AN8" s="496"/>
      <c r="AO8" s="491"/>
      <c r="AP8" s="491"/>
      <c r="AQ8" s="485"/>
      <c r="AR8" s="485"/>
      <c r="AS8" s="500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14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2020-01-23T12:07:00Z</cp:lastPrinted>
  <dcterms:created xsi:type="dcterms:W3CDTF">2003-01-16T12:55:40Z</dcterms:created>
  <dcterms:modified xsi:type="dcterms:W3CDTF">2020-01-23T12:07:30Z</dcterms:modified>
  <cp:category/>
  <cp:version/>
  <cp:contentType/>
  <cp:contentStatus/>
</cp:coreProperties>
</file>