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0610000" sheetId="1" r:id="rId1"/>
    <sheet name="0611010" sheetId="2" r:id="rId2"/>
    <sheet name="0611020" sheetId="3" r:id="rId3"/>
    <sheet name="0611030" sheetId="4" r:id="rId4"/>
    <sheet name="0611040" sheetId="5" r:id="rId5"/>
    <sheet name="070303" sheetId="6" r:id="rId6"/>
    <sheet name="0611070" sheetId="7" r:id="rId7"/>
    <sheet name="0611090" sheetId="8" r:id="rId8"/>
    <sheet name="0611110" sheetId="9" r:id="rId9"/>
    <sheet name="0611150" sheetId="10" r:id="rId10"/>
    <sheet name="1611161" sheetId="11" r:id="rId11"/>
    <sheet name="0611162" sheetId="12" r:id="rId12"/>
    <sheet name="0617363" sheetId="13" r:id="rId13"/>
    <sheet name="0617530" sheetId="14" r:id="rId14"/>
    <sheet name="Звіт область" sheetId="15" r:id="rId15"/>
  </sheets>
  <definedNames>
    <definedName name="_xlnm.Print_Area" localSheetId="0">'0610000'!$A$1:$N$123</definedName>
    <definedName name="_xlnm.Print_Area" localSheetId="1">'0611010'!$A$1:$N$123</definedName>
    <definedName name="_xlnm.Print_Area" localSheetId="2">'0611020'!$A$1:$N$123</definedName>
    <definedName name="_xlnm.Print_Area" localSheetId="3">'0611030'!$A$1:$N$123</definedName>
    <definedName name="_xlnm.Print_Area" localSheetId="4">'0611040'!$A$1:$N$123</definedName>
    <definedName name="_xlnm.Print_Area" localSheetId="6">'0611070'!$A$1:$N$123</definedName>
    <definedName name="_xlnm.Print_Area" localSheetId="7">'0611090'!$A$1:$N$123</definedName>
    <definedName name="_xlnm.Print_Area" localSheetId="8">'0611110'!$A$1:$N$123</definedName>
    <definedName name="_xlnm.Print_Area" localSheetId="9">'0611150'!$A$1:$N$123</definedName>
    <definedName name="_xlnm.Print_Area" localSheetId="11">'0611162'!$A$1:$N$123</definedName>
    <definedName name="_xlnm.Print_Area" localSheetId="12">'0617363'!$A$1:$N$123</definedName>
    <definedName name="_xlnm.Print_Area" localSheetId="13">'0617530'!$A$1:$N$123</definedName>
    <definedName name="_xlnm.Print_Area" localSheetId="5">'070303'!$A$1:$N$123</definedName>
    <definedName name="_xlnm.Print_Area" localSheetId="10">'1611161'!$A$1:$N$123</definedName>
    <definedName name="_xlnm.Print_Area" localSheetId="14">'Звіт область'!$A$1:$N$123</definedName>
  </definedNames>
  <calcPr fullCalcOnLoad="1"/>
</workbook>
</file>

<file path=xl/sharedStrings.xml><?xml version="1.0" encoding="utf-8"?>
<sst xmlns="http://schemas.openxmlformats.org/spreadsheetml/2006/main" count="2085" uniqueCount="139">
  <si>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</si>
  <si>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</si>
  <si>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</si>
  <si>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</si>
  <si>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</si>
  <si>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</si>
  <si>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</si>
  <si>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</si>
  <si>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</si>
  <si>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</si>
  <si>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</si>
  <si>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</si>
  <si>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</si>
  <si>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</si>
  <si>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</si>
  <si>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</si>
  <si>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</si>
  <si>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</si>
  <si>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</si>
  <si>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</si>
  <si>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</si>
  <si>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</si>
  <si>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</si>
  <si>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</si>
  <si>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</si>
  <si>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</si>
  <si>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</si>
  <si>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</si>
  <si>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</si>
  <si>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</si>
  <si>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</si>
  <si>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</si>
  <si>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</si>
  <si>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</si>
  <si>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</si>
  <si>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</si>
  <si>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</si>
  <si>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</si>
  <si>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</si>
  <si>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</si>
  <si>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</si>
  <si>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</si>
  <si>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</si>
  <si>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</si>
  <si>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</si>
  <si>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</si>
  <si>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</si>
  <si>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</si>
  <si>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</si>
  <si>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</si>
  <si>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</si>
  <si>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</si>
  <si>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</si>
  <si>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</si>
  <si>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</si>
  <si>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</si>
  <si>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</si>
  <si>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</si>
  <si>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</si>
  <si>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</si>
  <si>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</si>
  <si>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</si>
  <si>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</si>
  <si>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</si>
  <si>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</si>
  <si>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</si>
  <si>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</si>
  <si>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</si>
  <si>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</si>
  <si>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</si>
  <si>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</si>
  <si>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</si>
  <si>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</si>
  <si>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</si>
  <si>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</si>
  <si>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</si>
  <si>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</si>
  <si>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</si>
  <si>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</si>
  <si>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</si>
  <si>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</si>
  <si>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</si>
  <si>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</si>
  <si>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</si>
  <si>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</si>
  <si>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</si>
  <si>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</si>
  <si>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</si>
  <si>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</si>
  <si>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</si>
  <si>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</si>
  <si>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</si>
  <si>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</si>
  <si>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</si>
  <si>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</si>
  <si>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</si>
  <si>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</si>
  <si>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</si>
  <si>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</si>
  <si>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</si>
  <si>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</si>
  <si>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</si>
  <si>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</si>
  <si>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</si>
  <si>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</si>
  <si>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</si>
  <si>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</si>
  <si>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</si>
  <si>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</si>
  <si>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</si>
  <si>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</si>
  <si>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</si>
  <si>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</si>
  <si>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</si>
  <si>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t>Залишок на початок звітного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</si>
  <si>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_1011060  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</si>
  <si>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науки________________</t>
    </r>
    <r>
      <rPr>
        <sz val="12"/>
        <rFont val="Times New Roman"/>
        <family val="1"/>
      </rPr>
      <t>______________________________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</si>
  <si>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Міської ради міста Кропивницького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</si>
  <si>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Періодичність: місячна</t>
    </r>
    <r>
      <rPr>
        <u val="single"/>
        <sz val="10"/>
        <rFont val="Times New Roman"/>
        <family val="1"/>
      </rPr>
      <t xml:space="preserve">,квартальна, </t>
    </r>
    <r>
      <rPr>
        <sz val="10"/>
        <rFont val="Times New Roman"/>
        <family val="1"/>
      </rPr>
      <t>річна.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</si>
  <si>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_____0611010 Надання дошкільної освіти_______________________________________________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</si>
  <si>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</si>
  <si>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</si>
  <si>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</si>
  <si>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</si>
  <si>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</si>
  <si>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</si>
  <si>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</si>
  <si>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_0611150   Методичне забезпечення діяльності навчальних закладів 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</si>
  <si>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_0611161  Забезпечення діяльності інших закладів у сфері освіти____________________________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</si>
  <si>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_0611162  Інші програми та заходи у сфері освіти 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</si>
  <si>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_0611110   Підготовка кадрів професійно-технічними закладами та іншими закладами освіти 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</si>
  <si>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_0617363  Виконання інвестиційних проектів в рамках здійснення заходів щодо соціально-економічного розвитку окремих територій__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</si>
  <si>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_0617530  Інші заходи у сфері зв'язку, телекомунікації та інформатики_______________________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</si>
  <si>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_0611030 Надання загальної середньої освіти вечiрнiми (змінними) школами (за рахунок освітньої субвенції з державного бюджету) __                                    </t>
    </r>
  </si>
  <si>
    <t>Л.Костенко</t>
  </si>
  <si>
    <t>О.Шевякова</t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</si>
  <si>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м.Кропивницький, Подільський район</t>
    </r>
    <r>
      <rPr>
        <sz val="12"/>
        <rFont val="Times New Roman"/>
        <family val="1"/>
      </rPr>
      <t>___________________________________________________________________________________________________________</t>
    </r>
  </si>
  <si>
    <t>за ІІ квартал 2018 року</t>
  </si>
  <si>
    <t>"10" липня 2018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</si>
</sst>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wrapText="1"/>
    </xf>
    <xf numFmtId="43" fontId="12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3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49" fontId="1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3" fontId="8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43" fontId="1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43" fontId="12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workbookViewId="0" topLeftCell="A55">
      <selection activeCell="M75" sqref="M7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5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116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78" t="s">
        <v>110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M29">D31+D67</f>
        <v>22799546.78</v>
      </c>
      <c r="E29" s="24">
        <f>E95</f>
        <v>14475736.78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8259103.149999999</v>
      </c>
      <c r="J29" s="24">
        <f t="shared" si="0"/>
        <v>6058755.36</v>
      </c>
      <c r="K29" s="24">
        <f t="shared" si="0"/>
        <v>0</v>
      </c>
      <c r="L29" s="24">
        <f t="shared" si="0"/>
        <v>597420.6799999999</v>
      </c>
      <c r="M29" s="24">
        <f t="shared" si="0"/>
        <v>2200347.7900000005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22799546.78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8259103.149999999</v>
      </c>
      <c r="J67" s="27">
        <f t="shared" si="9"/>
        <v>6058755.36</v>
      </c>
      <c r="K67" s="27">
        <f t="shared" si="9"/>
        <v>0</v>
      </c>
      <c r="L67" s="27">
        <f t="shared" si="9"/>
        <v>597420.6799999999</v>
      </c>
      <c r="M67" s="27">
        <f t="shared" si="9"/>
        <v>2200347.7900000005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22799546.78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8259103.149999999</v>
      </c>
      <c r="J68" s="61">
        <f t="shared" si="10"/>
        <v>6058755.36</v>
      </c>
      <c r="K68" s="61">
        <f t="shared" si="10"/>
        <v>0</v>
      </c>
      <c r="L68" s="61">
        <f t="shared" si="10"/>
        <v>597420.6799999999</v>
      </c>
      <c r="M68" s="61">
        <f t="shared" si="10"/>
        <v>2200347.7900000005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'0611010'!D69+'0611020'!D69+'0611030'!D69+'0611040'!D69+'070303'!D69+'0611070'!D69+'0611090'!D69+'0611110'!D69+'0611150'!D69+'1611161'!D69+'0611162'!D69+'0617363'!D69+'0617530'!D69</f>
        <v>7099546.78</v>
      </c>
      <c r="E69" s="24">
        <f>'0611010'!E69+'0611020'!E69+'0611040'!E69+'070303'!E69+'0611070'!E69+'0611090'!E69+'0611150'!E69+'1611161'!E69+'0611162'!E69+'0617530'!E69</f>
        <v>0</v>
      </c>
      <c r="F69" s="24">
        <f>'0611010'!F69+'0611020'!F69+'0611040'!F69+'070303'!F69+'0611070'!F69+'0611090'!F69+'0611150'!F69+'1611161'!F69+'0611162'!F69+'0617530'!F69</f>
        <v>0</v>
      </c>
      <c r="G69" s="24">
        <f>'0611010'!G69+'0611020'!G69+'0611040'!G69+'070303'!G69+'0611070'!G69+'0611090'!G69+'0611150'!G69+'1611161'!G69+'0611162'!G69+'0617530'!G69</f>
        <v>0</v>
      </c>
      <c r="H69" s="24">
        <f>'0611010'!H69+'0611020'!H69+'0611040'!H69+'070303'!H69+'0611070'!H69+'0611090'!H69+'0611150'!H69+'1611161'!H69+'0611162'!H69+'0617530'!H69</f>
        <v>0</v>
      </c>
      <c r="I69" s="46">
        <f>'0611010'!I69+'0611020'!I69+'0611030'!I69+'0611040'!I69+'070303'!I69+'0611070'!I69+'0611090'!I69+'0611110'!I69+'0611150'!I69+'1611161'!I69+'0611162'!I69+'0617363'!I69+'0617530'!I69</f>
        <v>3955843.2299999995</v>
      </c>
      <c r="J69" s="46">
        <f>'0611010'!J69+'0611020'!J69+'0611030'!J69+'0611040'!J69+'070303'!J69+'0611070'!J69+'0611090'!J69+'0611110'!J69+'0611150'!J69+'1611161'!J69+'0611162'!J69+'0617363'!J69+'0617530'!J69</f>
        <v>1757907.6199999999</v>
      </c>
      <c r="K69" s="46">
        <f>'0611010'!K69+'0611020'!K69+'0611040'!K69+'070303'!K69+'0611070'!K69+'0611090'!K69+'0611150'!K69+'1611161'!K69+'0611162'!K69+'0617530'!K69</f>
        <v>0</v>
      </c>
      <c r="L69" s="46">
        <f>'0611010'!L69+'0611020'!L69+'0611040'!L69+'070303'!L69+'0611070'!L69+'0611090'!L69+'0611150'!L69+'1611161'!L69+'0611162'!L69+'0617530'!L69</f>
        <v>0</v>
      </c>
      <c r="M69" s="46">
        <f>'0611010'!M69+'0611020'!M69+'0611030'!M69+'0611040'!M69+'070303'!M69+'0611070'!M69+'0611090'!M69+'0611110'!M69+'0611150'!M69+'1611161'!M69+'0611162'!M69+'0617363'!M69+'0617530'!M69</f>
        <v>2197935.6100000003</v>
      </c>
      <c r="N69" s="24">
        <f>'0611010'!N69+'0611020'!N69+'0611040'!N69+'070303'!N69+'0611070'!N69+'0611090'!N69+'0611150'!N69+'1611161'!N69+'0611162'!N69+'0617530'!N69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15700000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4303259.92</v>
      </c>
      <c r="J73" s="53">
        <f>J74+J75</f>
        <v>4300847.74</v>
      </c>
      <c r="K73" s="53"/>
      <c r="L73" s="53">
        <f>L74+L75</f>
        <v>597420.6799999999</v>
      </c>
      <c r="M73" s="53">
        <f>M75</f>
        <v>2412.180000000051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'0611010'!D75+'0611020'!D75+'0611030'!D75+'0611040'!D75+'070303'!D75+'0611070'!D75+'0611090'!D75+'0611110'!D75+'0611150'!D75+'1611161'!D75+'0611162'!D75+'0617363'!D75+'0617530'!D75</f>
        <v>15700000</v>
      </c>
      <c r="E75" s="24">
        <f>'0611010'!E75+'0611020'!E75+'0611040'!E75+'070303'!E75+'0611070'!E75+'0611090'!E75+'0611150'!E75+'1611161'!E75+'0611162'!E75+'0617530'!E75</f>
        <v>0</v>
      </c>
      <c r="F75" s="24">
        <f>'0611010'!F75+'0611020'!F75+'0611040'!F75+'070303'!F75+'0611070'!F75+'0611090'!F75+'0611150'!F75+'1611161'!F75+'0611162'!F75+'0617530'!F75</f>
        <v>0</v>
      </c>
      <c r="G75" s="24">
        <f>'0611010'!G75+'0611020'!G75+'0611040'!G75+'070303'!G75+'0611070'!G75+'0611090'!G75+'0611150'!G75+'1611161'!G75+'0611162'!G75+'0617530'!G75</f>
        <v>0</v>
      </c>
      <c r="H75" s="24">
        <f>'0611010'!H75+'0611020'!H75+'0611040'!H75+'070303'!H75+'0611070'!H75+'0611090'!H75+'0611150'!H75+'1611161'!H75+'0611162'!H75+'0617530'!H75</f>
        <v>0</v>
      </c>
      <c r="I75" s="46">
        <f>'0611010'!I75+'0611020'!I75+'0611030'!I75+'0611040'!I75+'070303'!I75+'0611070'!I75+'0611090'!I75+'0611110'!I75+'0611150'!I75+'1611161'!I75+'0611162'!I75+'0617363'!I75+'0617530'!I75</f>
        <v>4303259.92</v>
      </c>
      <c r="J75" s="46">
        <f>'0611010'!J75+'0611020'!J75+'0611030'!J75+'0611040'!J75+'070303'!J75+'0611070'!J75+'0611090'!J75+'0611110'!J75+'0611150'!J75+'1611161'!J75+'0611162'!J75+'0617363'!J75+'0617530'!J75</f>
        <v>4300847.74</v>
      </c>
      <c r="K75" s="46">
        <f>'0611010'!K75+'0611020'!K75+'0611040'!K75+'070303'!K75+'0611070'!K75+'0611090'!K75+'0611150'!K75+'1611161'!K75+'0611162'!K75+'0617530'!K75</f>
        <v>0</v>
      </c>
      <c r="L75" s="46">
        <f>'0611010'!L75+'0611020'!L75+'0611040'!L75+'070303'!L75+'0611070'!L75+'0611090'!L75+'0611150'!L75+'1611161'!L75+'0611162'!L75+'0617530'!L75</f>
        <v>597420.6799999999</v>
      </c>
      <c r="M75" s="46">
        <f>'0611010'!M75+'0611020'!M75+'0611030'!M75+'0611040'!M75+'070303'!M75+'0611070'!M75+'0611090'!M75+'0611110'!M75+'0611150'!M75+'1611161'!M75+'0611162'!M75+'0617363'!M75+'0617530'!M75</f>
        <v>2412.180000000051</v>
      </c>
      <c r="N75" s="24">
        <f>'0611010'!N75+'0611020'!N75+'0611040'!N75+'070303'!N75+'0611070'!N75+'0611090'!N75+'0611150'!N75+'1611161'!N75+'0611162'!N75+'0617530'!N75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'0611010'!E95+'0611020'!E95+'0611030'!E95+'0611040'!E95+'070303'!E95+'0611070'!E95+'0611090'!E95+'0611110'!E95+'0611150'!E95+'1611161'!E95+'0611162'!E95+'0617363'!E95+'0617530'!E95</f>
        <v>14475736.78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9:N9"/>
    <mergeCell ref="K2:N2"/>
    <mergeCell ref="K3:N3"/>
    <mergeCell ref="K4:N4"/>
    <mergeCell ref="K5:N5"/>
    <mergeCell ref="A8:N8"/>
    <mergeCell ref="M25:N25"/>
    <mergeCell ref="D25:D27"/>
    <mergeCell ref="I25:I27"/>
    <mergeCell ref="G26:G27"/>
    <mergeCell ref="M26:M27"/>
    <mergeCell ref="N26:N27"/>
    <mergeCell ref="J26:J27"/>
    <mergeCell ref="K26:K27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2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78" t="s">
        <v>127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2">
      <selection activeCell="E97" sqref="E97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78" t="s">
        <v>128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215000</v>
      </c>
      <c r="E29" s="24">
        <f>E95</f>
        <v>215000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215000</v>
      </c>
      <c r="J29" s="24">
        <f t="shared" si="0"/>
        <v>80215.75</v>
      </c>
      <c r="K29" s="24">
        <f t="shared" si="0"/>
        <v>0</v>
      </c>
      <c r="L29" s="24">
        <f t="shared" si="0"/>
        <v>0</v>
      </c>
      <c r="M29" s="24">
        <f t="shared" si="0"/>
        <v>134784.25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215000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215000</v>
      </c>
      <c r="J67" s="27">
        <f t="shared" si="9"/>
        <v>80215.75</v>
      </c>
      <c r="K67" s="27">
        <f t="shared" si="9"/>
        <v>0</v>
      </c>
      <c r="L67" s="27">
        <f t="shared" si="9"/>
        <v>0</v>
      </c>
      <c r="M67" s="27">
        <f t="shared" si="9"/>
        <v>134784.25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215000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215000</v>
      </c>
      <c r="J68" s="61">
        <f t="shared" si="10"/>
        <v>80215.75</v>
      </c>
      <c r="K68" s="61">
        <f t="shared" si="10"/>
        <v>0</v>
      </c>
      <c r="L68" s="61">
        <f t="shared" si="10"/>
        <v>0</v>
      </c>
      <c r="M68" s="61">
        <f t="shared" si="10"/>
        <v>134784.25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215000</v>
      </c>
      <c r="E69" s="24">
        <v>0</v>
      </c>
      <c r="F69" s="24">
        <v>0</v>
      </c>
      <c r="G69" s="24">
        <v>0</v>
      </c>
      <c r="H69" s="24">
        <v>0</v>
      </c>
      <c r="I69" s="46">
        <v>215000</v>
      </c>
      <c r="J69" s="46">
        <v>80215.75</v>
      </c>
      <c r="K69" s="24">
        <v>0</v>
      </c>
      <c r="L69" s="46">
        <v>0</v>
      </c>
      <c r="M69" s="46">
        <f>I69-J69</f>
        <v>134784.25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215000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20:J20"/>
    <mergeCell ref="A10:N1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2">
      <selection activeCell="J69" sqref="J69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129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1615200</v>
      </c>
      <c r="E29" s="24">
        <f>E95</f>
        <v>1315200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948599.5</v>
      </c>
      <c r="J29" s="24">
        <f t="shared" si="0"/>
        <v>316852.92</v>
      </c>
      <c r="K29" s="24">
        <f t="shared" si="0"/>
        <v>0</v>
      </c>
      <c r="L29" s="24">
        <f t="shared" si="0"/>
        <v>0</v>
      </c>
      <c r="M29" s="24">
        <f t="shared" si="0"/>
        <v>631746.5800000001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1615200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948599.5</v>
      </c>
      <c r="J67" s="27">
        <f t="shared" si="9"/>
        <v>316852.92</v>
      </c>
      <c r="K67" s="27">
        <f t="shared" si="9"/>
        <v>0</v>
      </c>
      <c r="L67" s="27">
        <f t="shared" si="9"/>
        <v>0</v>
      </c>
      <c r="M67" s="27">
        <f t="shared" si="9"/>
        <v>631746.5800000001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1615200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948599.5</v>
      </c>
      <c r="J68" s="61">
        <f t="shared" si="10"/>
        <v>316852.92</v>
      </c>
      <c r="K68" s="61">
        <f t="shared" si="10"/>
        <v>0</v>
      </c>
      <c r="L68" s="61">
        <f t="shared" si="10"/>
        <v>0</v>
      </c>
      <c r="M68" s="61">
        <f t="shared" si="10"/>
        <v>631746.5800000001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1615200</v>
      </c>
      <c r="E69" s="24">
        <v>0</v>
      </c>
      <c r="F69" s="24">
        <v>0</v>
      </c>
      <c r="G69" s="24">
        <v>0</v>
      </c>
      <c r="H69" s="24">
        <v>0</v>
      </c>
      <c r="I69" s="46">
        <v>948599.5</v>
      </c>
      <c r="J69" s="46">
        <v>316852.92</v>
      </c>
      <c r="K69" s="24">
        <v>0</v>
      </c>
      <c r="L69" s="24">
        <v>0</v>
      </c>
      <c r="M69" s="46">
        <f>I69-J69</f>
        <v>631746.5800000001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1315200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20:J20"/>
    <mergeCell ref="F11:G11"/>
    <mergeCell ref="A10:N1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3">
      <selection activeCell="K72" sqref="K7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78" t="s">
        <v>131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512378.78</v>
      </c>
      <c r="E29" s="24">
        <f>E95</f>
        <v>512378.78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422378.78</v>
      </c>
      <c r="J29" s="24">
        <f t="shared" si="0"/>
        <v>301974</v>
      </c>
      <c r="K29" s="24">
        <f t="shared" si="0"/>
        <v>0</v>
      </c>
      <c r="L29" s="24">
        <f t="shared" si="0"/>
        <v>0</v>
      </c>
      <c r="M29" s="24">
        <f t="shared" si="0"/>
        <v>120404.78000000003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512378.78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422378.78</v>
      </c>
      <c r="J67" s="27">
        <f t="shared" si="9"/>
        <v>301974</v>
      </c>
      <c r="K67" s="27">
        <f t="shared" si="9"/>
        <v>0</v>
      </c>
      <c r="L67" s="27">
        <f t="shared" si="9"/>
        <v>0</v>
      </c>
      <c r="M67" s="27">
        <f t="shared" si="9"/>
        <v>120404.78000000003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512378.78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422378.78</v>
      </c>
      <c r="J68" s="61">
        <f t="shared" si="10"/>
        <v>301974</v>
      </c>
      <c r="K68" s="61">
        <f t="shared" si="10"/>
        <v>0</v>
      </c>
      <c r="L68" s="61">
        <f t="shared" si="10"/>
        <v>0</v>
      </c>
      <c r="M68" s="61">
        <f t="shared" si="10"/>
        <v>120404.78000000003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512378.78</v>
      </c>
      <c r="E69" s="24">
        <v>0</v>
      </c>
      <c r="F69" s="24">
        <v>0</v>
      </c>
      <c r="G69" s="24">
        <v>0</v>
      </c>
      <c r="H69" s="24">
        <v>0</v>
      </c>
      <c r="I69" s="46">
        <v>422378.78</v>
      </c>
      <c r="J69" s="46">
        <v>301974</v>
      </c>
      <c r="K69" s="46">
        <v>0</v>
      </c>
      <c r="L69" s="46">
        <v>0</v>
      </c>
      <c r="M69" s="46">
        <f>I69-J69</f>
        <v>120404.78000000003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512378.78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1">
      <selection activeCell="E95" sqref="E9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132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80000</v>
      </c>
      <c r="E29" s="24">
        <f>E95</f>
        <v>80000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10:N10"/>
    <mergeCell ref="A20:J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3:J103"/>
    <mergeCell ref="I108:J108"/>
    <mergeCell ref="B102:D102"/>
    <mergeCell ref="B107:D107"/>
    <mergeCell ref="I102:J102"/>
    <mergeCell ref="I107:J107"/>
    <mergeCell ref="F103:G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1">
      <selection activeCell="J75" sqref="J7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132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19011246.78</v>
      </c>
      <c r="E29" s="24">
        <f>E95</f>
        <v>80000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7139962.180000001</v>
      </c>
      <c r="J29" s="24">
        <f t="shared" si="0"/>
        <v>4939614.66</v>
      </c>
      <c r="K29" s="24">
        <f t="shared" si="0"/>
        <v>0</v>
      </c>
      <c r="L29" s="24">
        <f t="shared" si="0"/>
        <v>0</v>
      </c>
      <c r="M29" s="24">
        <f t="shared" si="0"/>
        <v>2200347.5200000005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19011246.78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7139962.180000001</v>
      </c>
      <c r="J67" s="27">
        <f t="shared" si="9"/>
        <v>4939614.66</v>
      </c>
      <c r="K67" s="27">
        <f t="shared" si="9"/>
        <v>0</v>
      </c>
      <c r="L67" s="27">
        <f t="shared" si="9"/>
        <v>0</v>
      </c>
      <c r="M67" s="27">
        <f t="shared" si="9"/>
        <v>2200347.5200000005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19011246.78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7139962.180000001</v>
      </c>
      <c r="J68" s="61">
        <f t="shared" si="10"/>
        <v>4939614.66</v>
      </c>
      <c r="K68" s="61">
        <f t="shared" si="10"/>
        <v>0</v>
      </c>
      <c r="L68" s="61">
        <f t="shared" si="10"/>
        <v>0</v>
      </c>
      <c r="M68" s="61">
        <f t="shared" si="10"/>
        <v>2200347.5200000005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'0611020'!D69+'0611030'!D69+'0611040'!D69+'070303'!D69+'0611070'!D69+'0611110'!D69+'1611161'!D69+'0611162'!D69+'0617363'!D69</f>
        <v>5806246.78</v>
      </c>
      <c r="E69" s="24">
        <v>0</v>
      </c>
      <c r="F69" s="24">
        <v>0</v>
      </c>
      <c r="G69" s="24">
        <v>0</v>
      </c>
      <c r="H69" s="24">
        <v>0</v>
      </c>
      <c r="I69" s="46">
        <f>'0611020'!I69+'0611030'!I69+'0611040'!I69+'070303'!I69+'0611070'!I69+'0611110'!I69+'1611161'!I69+'0611162'!I69+'0617363'!I69</f>
        <v>3642204.2300000004</v>
      </c>
      <c r="J69" s="46">
        <f>'0611020'!J69+'0611030'!J69+'0611040'!J69+'070303'!J69+'0611070'!J69+'0611110'!J69+'1611161'!J69+'0611162'!J69+'0617363'!J69</f>
        <v>1444268.6199999999</v>
      </c>
      <c r="K69" s="46">
        <v>0</v>
      </c>
      <c r="L69" s="46">
        <v>0</v>
      </c>
      <c r="M69" s="46">
        <f>I69-J69</f>
        <v>2197935.6100000003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13205000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3497757.95</v>
      </c>
      <c r="J73" s="53">
        <f>J74+J75</f>
        <v>3495346.04</v>
      </c>
      <c r="K73" s="53"/>
      <c r="L73" s="53">
        <f>L74+L75</f>
        <v>0</v>
      </c>
      <c r="M73" s="53">
        <f>M75</f>
        <v>2411.910000000149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'0611020'!D75+'0611030'!D75+'0611040'!D75+'070303'!D75+'0611070'!D75+'0611110'!D75+'1611161'!D75+'0611162'!D75+'0617363'!D75</f>
        <v>13205000</v>
      </c>
      <c r="E75" s="24">
        <v>0</v>
      </c>
      <c r="F75" s="24">
        <v>0</v>
      </c>
      <c r="G75" s="24">
        <v>0</v>
      </c>
      <c r="H75" s="24">
        <v>0</v>
      </c>
      <c r="I75" s="46">
        <f>'0611020'!I75+'0611030'!I75+'0611040'!I75+'070303'!I75+'0611070'!I75+'0611110'!I75+'1611161'!I75+'0611162'!I75+'0617363'!I75</f>
        <v>3497757.95</v>
      </c>
      <c r="J75" s="46">
        <f>'0611020'!J75+'0611030'!J75+'0611040'!J75+'070303'!J75+'0611070'!J75+'0611110'!J75+'1611161'!J75+'0611162'!J75+'0617363'!J75</f>
        <v>3495346.04</v>
      </c>
      <c r="K75" s="24">
        <v>0</v>
      </c>
      <c r="L75" s="24">
        <v>0</v>
      </c>
      <c r="M75" s="46">
        <f>I75-J75</f>
        <v>2411.910000000149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3">
      <selection activeCell="J78" sqref="J78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78" t="s">
        <v>119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3308300</v>
      </c>
      <c r="E29" s="24">
        <f>E95</f>
        <v>2856290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912384.57</v>
      </c>
      <c r="J29" s="24">
        <f t="shared" si="0"/>
        <v>912384.3</v>
      </c>
      <c r="K29" s="24">
        <f t="shared" si="0"/>
        <v>0</v>
      </c>
      <c r="L29" s="24">
        <f t="shared" si="0"/>
        <v>427820.17</v>
      </c>
      <c r="M29" s="24">
        <f t="shared" si="0"/>
        <v>0.26999999990221113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3308300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912384.57</v>
      </c>
      <c r="J67" s="27">
        <f t="shared" si="9"/>
        <v>912384.3</v>
      </c>
      <c r="K67" s="27">
        <f t="shared" si="9"/>
        <v>0</v>
      </c>
      <c r="L67" s="27">
        <f t="shared" si="9"/>
        <v>427820.17</v>
      </c>
      <c r="M67" s="27">
        <f t="shared" si="9"/>
        <v>0.26999999990221113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3308300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912384.57</v>
      </c>
      <c r="J68" s="61">
        <f t="shared" si="10"/>
        <v>912384.3</v>
      </c>
      <c r="K68" s="61">
        <f t="shared" si="10"/>
        <v>0</v>
      </c>
      <c r="L68" s="61">
        <f t="shared" si="10"/>
        <v>427820.17</v>
      </c>
      <c r="M68" s="61">
        <f t="shared" si="10"/>
        <v>0.26999999990221113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1113300</v>
      </c>
      <c r="E69" s="24">
        <v>0</v>
      </c>
      <c r="F69" s="24">
        <v>0</v>
      </c>
      <c r="G69" s="24">
        <v>0</v>
      </c>
      <c r="H69" s="24">
        <v>0</v>
      </c>
      <c r="I69" s="46">
        <v>313639</v>
      </c>
      <c r="J69" s="46">
        <v>313639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2195000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598745.57</v>
      </c>
      <c r="J73" s="53">
        <f>J74+J75</f>
        <v>598745.3</v>
      </c>
      <c r="K73" s="53"/>
      <c r="L73" s="53">
        <f>L74+L75</f>
        <v>427820.17</v>
      </c>
      <c r="M73" s="53">
        <f>M75</f>
        <v>0.26999999990221113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2195000</v>
      </c>
      <c r="E75" s="24">
        <v>0</v>
      </c>
      <c r="F75" s="24">
        <v>0</v>
      </c>
      <c r="G75" s="24">
        <v>0</v>
      </c>
      <c r="H75" s="24">
        <v>0</v>
      </c>
      <c r="I75" s="46">
        <v>598745.57</v>
      </c>
      <c r="J75" s="46">
        <v>598745.3</v>
      </c>
      <c r="K75" s="24">
        <v>0</v>
      </c>
      <c r="L75" s="46">
        <v>427820.17</v>
      </c>
      <c r="M75" s="46">
        <f>I75-J75</f>
        <v>0.26999999990221113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2856290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20:J20"/>
    <mergeCell ref="M26:M27"/>
    <mergeCell ref="N26:N27"/>
    <mergeCell ref="F11:G11"/>
    <mergeCell ref="F25:G25"/>
    <mergeCell ref="F26:F27"/>
    <mergeCell ref="J25:K25"/>
    <mergeCell ref="J26:J27"/>
    <mergeCell ref="A8:N8"/>
    <mergeCell ref="A10:N10"/>
    <mergeCell ref="B25:B27"/>
    <mergeCell ref="A9:N9"/>
    <mergeCell ref="A25:A27"/>
    <mergeCell ref="C25:C27"/>
    <mergeCell ref="K26:K27"/>
    <mergeCell ref="I25:I27"/>
    <mergeCell ref="M25:N25"/>
    <mergeCell ref="L25:L27"/>
    <mergeCell ref="K2:N2"/>
    <mergeCell ref="K3:N3"/>
    <mergeCell ref="K4:N4"/>
    <mergeCell ref="K5:N5"/>
    <mergeCell ref="B107:D107"/>
    <mergeCell ref="I107:J107"/>
    <mergeCell ref="G26:G27"/>
    <mergeCell ref="E25:E27"/>
    <mergeCell ref="B102:D102"/>
    <mergeCell ref="I102:J102"/>
    <mergeCell ref="D25:D27"/>
    <mergeCell ref="H25:H27"/>
    <mergeCell ref="F108:G108"/>
    <mergeCell ref="I108:J108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58">
      <selection activeCell="J69" sqref="J69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78" t="s">
        <v>123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15645800</v>
      </c>
      <c r="E29" s="24">
        <f>E95</f>
        <v>8082400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4931973.88</v>
      </c>
      <c r="J29" s="24">
        <f t="shared" si="0"/>
        <v>3674561.9699999997</v>
      </c>
      <c r="K29" s="24">
        <f t="shared" si="0"/>
        <v>0</v>
      </c>
      <c r="L29" s="24">
        <f t="shared" si="0"/>
        <v>169600.51</v>
      </c>
      <c r="M29" s="24">
        <f t="shared" si="0"/>
        <v>1257411.9100000001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15645800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4931973.88</v>
      </c>
      <c r="J67" s="27">
        <f t="shared" si="9"/>
        <v>3674561.9699999997</v>
      </c>
      <c r="K67" s="27">
        <f t="shared" si="9"/>
        <v>0</v>
      </c>
      <c r="L67" s="27">
        <f t="shared" si="9"/>
        <v>169600.51</v>
      </c>
      <c r="M67" s="27">
        <f t="shared" si="9"/>
        <v>1257411.9100000001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15645800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4931973.88</v>
      </c>
      <c r="J68" s="61">
        <f t="shared" si="10"/>
        <v>3674561.9699999997</v>
      </c>
      <c r="K68" s="61">
        <f t="shared" si="10"/>
        <v>0</v>
      </c>
      <c r="L68" s="61">
        <f>L69+L73</f>
        <v>169600.51</v>
      </c>
      <c r="M68" s="61">
        <f t="shared" si="10"/>
        <v>1257411.9100000001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3040800</v>
      </c>
      <c r="E69" s="24">
        <v>0</v>
      </c>
      <c r="F69" s="24">
        <v>0</v>
      </c>
      <c r="G69" s="24">
        <v>0</v>
      </c>
      <c r="H69" s="24">
        <v>0</v>
      </c>
      <c r="I69" s="46">
        <v>1840326.13</v>
      </c>
      <c r="J69" s="46">
        <v>585326.13</v>
      </c>
      <c r="K69" s="24">
        <v>0</v>
      </c>
      <c r="L69" s="46">
        <v>0</v>
      </c>
      <c r="M69" s="46">
        <f>I69-J69</f>
        <v>1255000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12605000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3091647.75</v>
      </c>
      <c r="J73" s="53">
        <f>J74+J75</f>
        <v>3089235.84</v>
      </c>
      <c r="K73" s="53"/>
      <c r="L73" s="53">
        <f>L74+L75</f>
        <v>169600.51</v>
      </c>
      <c r="M73" s="53">
        <f>M75</f>
        <v>2411.910000000149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12605000</v>
      </c>
      <c r="E75" s="24">
        <v>0</v>
      </c>
      <c r="F75" s="24">
        <v>0</v>
      </c>
      <c r="G75" s="24">
        <v>0</v>
      </c>
      <c r="H75" s="24">
        <v>0</v>
      </c>
      <c r="I75" s="46">
        <v>3091647.75</v>
      </c>
      <c r="J75" s="46">
        <v>3089235.84</v>
      </c>
      <c r="K75" s="24">
        <v>0</v>
      </c>
      <c r="L75" s="46">
        <v>169600.51</v>
      </c>
      <c r="M75" s="46">
        <f>I75-J75</f>
        <v>2411.910000000149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8082400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10:N10"/>
    <mergeCell ref="A20:N20"/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57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78" t="s">
        <v>133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20000</v>
      </c>
      <c r="E29" s="24">
        <f>E95</f>
        <v>20000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K6:N6"/>
    <mergeCell ref="A10:N10"/>
    <mergeCell ref="B25:B27"/>
    <mergeCell ref="A9:N9"/>
    <mergeCell ref="A25:A27"/>
    <mergeCell ref="C25:C27"/>
    <mergeCell ref="G26:G27"/>
    <mergeCell ref="E25:E27"/>
    <mergeCell ref="M25:N25"/>
    <mergeCell ref="F26:F27"/>
    <mergeCell ref="K2:N2"/>
    <mergeCell ref="K3:N3"/>
    <mergeCell ref="K4:N4"/>
    <mergeCell ref="K5:N5"/>
    <mergeCell ref="J25:K25"/>
    <mergeCell ref="J26:J27"/>
    <mergeCell ref="K26:K27"/>
    <mergeCell ref="I25:I27"/>
    <mergeCell ref="A20:N20"/>
    <mergeCell ref="H25:H27"/>
    <mergeCell ref="K7:N7"/>
    <mergeCell ref="F11:G11"/>
    <mergeCell ref="F25:G25"/>
    <mergeCell ref="D25:D27"/>
    <mergeCell ref="M26:M27"/>
    <mergeCell ref="N26:N27"/>
    <mergeCell ref="L25:L27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59">
      <selection activeCell="J75" sqref="J7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78" t="s">
        <v>124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66400</v>
      </c>
      <c r="E29" s="24">
        <f>E95</f>
        <v>62200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58000</v>
      </c>
      <c r="J29" s="24">
        <f t="shared" si="0"/>
        <v>30000</v>
      </c>
      <c r="K29" s="24">
        <f t="shared" si="0"/>
        <v>0</v>
      </c>
      <c r="L29" s="24">
        <f t="shared" si="0"/>
        <v>0</v>
      </c>
      <c r="M29" s="24">
        <f t="shared" si="0"/>
        <v>28000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66400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58000</v>
      </c>
      <c r="J67" s="27">
        <f t="shared" si="9"/>
        <v>30000</v>
      </c>
      <c r="K67" s="27">
        <f t="shared" si="9"/>
        <v>0</v>
      </c>
      <c r="L67" s="27">
        <f t="shared" si="9"/>
        <v>0</v>
      </c>
      <c r="M67" s="27">
        <f t="shared" si="9"/>
        <v>28000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66400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58000</v>
      </c>
      <c r="J68" s="61">
        <f t="shared" si="10"/>
        <v>30000</v>
      </c>
      <c r="K68" s="61">
        <f t="shared" si="10"/>
        <v>0</v>
      </c>
      <c r="L68" s="61">
        <f t="shared" si="10"/>
        <v>0</v>
      </c>
      <c r="M68" s="61">
        <f t="shared" si="10"/>
        <v>28000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66400</v>
      </c>
      <c r="E69" s="24">
        <v>0</v>
      </c>
      <c r="F69" s="24">
        <v>0</v>
      </c>
      <c r="G69" s="24">
        <v>0</v>
      </c>
      <c r="H69" s="24">
        <v>0</v>
      </c>
      <c r="I69" s="46">
        <v>58000</v>
      </c>
      <c r="J69" s="46">
        <v>30000</v>
      </c>
      <c r="K69" s="24">
        <v>0</v>
      </c>
      <c r="L69" s="24">
        <v>0</v>
      </c>
      <c r="M69" s="46">
        <f>I69-J69</f>
        <v>28000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62200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A20:N20"/>
    <mergeCell ref="H25:H27"/>
    <mergeCell ref="K7:N7"/>
    <mergeCell ref="F11:G11"/>
    <mergeCell ref="F25:G25"/>
    <mergeCell ref="D25:D27"/>
    <mergeCell ref="M26:M27"/>
    <mergeCell ref="N26:N27"/>
    <mergeCell ref="L25:L27"/>
    <mergeCell ref="A8:N8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A10:N10"/>
    <mergeCell ref="B25:B27"/>
    <mergeCell ref="A9:N9"/>
    <mergeCell ref="A25:A27"/>
    <mergeCell ref="C25:C27"/>
    <mergeCell ref="G26:G27"/>
    <mergeCell ref="E25:E27"/>
    <mergeCell ref="M25:N25"/>
    <mergeCell ref="F26:F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="75" zoomScaleSheetLayoutView="75" workbookViewId="0" topLeftCell="A56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78" t="s">
        <v>115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mergeCells count="36">
    <mergeCell ref="K6:N6"/>
    <mergeCell ref="K7:N7"/>
    <mergeCell ref="A10:N10"/>
    <mergeCell ref="A20:N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88">
      <selection activeCell="I81" sqref="I8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78" t="s">
        <v>125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856468</v>
      </c>
      <c r="E29" s="24">
        <f>E95</f>
        <v>852268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484020.02</v>
      </c>
      <c r="J29" s="24">
        <f t="shared" si="0"/>
        <v>456020.02</v>
      </c>
      <c r="K29" s="24">
        <f t="shared" si="0"/>
        <v>0</v>
      </c>
      <c r="L29" s="24">
        <f t="shared" si="0"/>
        <v>0</v>
      </c>
      <c r="M29" s="24">
        <f t="shared" si="0"/>
        <v>28000.000000000007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856468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484020.02</v>
      </c>
      <c r="J67" s="27">
        <f t="shared" si="9"/>
        <v>456020.02</v>
      </c>
      <c r="K67" s="27">
        <f t="shared" si="9"/>
        <v>0</v>
      </c>
      <c r="L67" s="27">
        <f t="shared" si="9"/>
        <v>0</v>
      </c>
      <c r="M67" s="27">
        <f t="shared" si="9"/>
        <v>28000.000000000007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856468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484020.02</v>
      </c>
      <c r="J68" s="61">
        <f t="shared" si="10"/>
        <v>456020.02</v>
      </c>
      <c r="K68" s="61">
        <f t="shared" si="10"/>
        <v>0</v>
      </c>
      <c r="L68" s="61">
        <f t="shared" si="10"/>
        <v>0</v>
      </c>
      <c r="M68" s="61">
        <f t="shared" si="10"/>
        <v>28000.000000000007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256468</v>
      </c>
      <c r="E69" s="24">
        <v>0</v>
      </c>
      <c r="F69" s="24">
        <v>0</v>
      </c>
      <c r="G69" s="24">
        <v>0</v>
      </c>
      <c r="H69" s="24">
        <v>0</v>
      </c>
      <c r="I69" s="46">
        <v>77909.82</v>
      </c>
      <c r="J69" s="46">
        <v>49909.82</v>
      </c>
      <c r="K69" s="46">
        <v>0</v>
      </c>
      <c r="L69" s="46">
        <v>0</v>
      </c>
      <c r="M69" s="46">
        <f>I69-J69</f>
        <v>28000.000000000007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600000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406110.2</v>
      </c>
      <c r="J73" s="53">
        <f>J74+J75</f>
        <v>406110.2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600000</v>
      </c>
      <c r="E75" s="24">
        <v>0</v>
      </c>
      <c r="F75" s="24">
        <v>0</v>
      </c>
      <c r="G75" s="24">
        <v>0</v>
      </c>
      <c r="H75" s="24">
        <v>0</v>
      </c>
      <c r="I75" s="46">
        <v>406110.2</v>
      </c>
      <c r="J75" s="46">
        <v>406110.2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852268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3">
      <selection activeCell="J77" sqref="J77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78" t="s">
        <v>126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400000</v>
      </c>
      <c r="E29" s="24">
        <f>E95</f>
        <v>400000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206756.4</v>
      </c>
      <c r="J29" s="24">
        <f t="shared" si="0"/>
        <v>206756.4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206756.4</v>
      </c>
      <c r="J67" s="27">
        <f t="shared" si="9"/>
        <v>206756.4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206756.4</v>
      </c>
      <c r="J68" s="61">
        <f t="shared" si="10"/>
        <v>206756.4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206756.4</v>
      </c>
      <c r="J73" s="53">
        <f>J74+J75</f>
        <v>206756.4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300000</v>
      </c>
      <c r="E75" s="24">
        <v>0</v>
      </c>
      <c r="F75" s="24">
        <v>0</v>
      </c>
      <c r="G75" s="24">
        <v>0</v>
      </c>
      <c r="H75" s="24">
        <v>0</v>
      </c>
      <c r="I75" s="46">
        <v>206756.4</v>
      </c>
      <c r="J75" s="46">
        <v>206756.4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400000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10:N10"/>
    <mergeCell ref="A20:N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56">
      <selection activeCell="I72" sqref="I7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137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78" t="s">
        <v>130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80000</v>
      </c>
      <c r="E29" s="24">
        <f>E95</f>
        <v>80000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79990</v>
      </c>
      <c r="J29" s="24">
        <f t="shared" si="0"/>
        <v>79990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79990</v>
      </c>
      <c r="J67" s="27">
        <f t="shared" si="9"/>
        <v>79990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79990</v>
      </c>
      <c r="J68" s="61">
        <f t="shared" si="10"/>
        <v>79990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79990</v>
      </c>
      <c r="J69" s="46">
        <v>79990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134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135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6:N6"/>
    <mergeCell ref="K7:N7"/>
    <mergeCell ref="F11:G11"/>
    <mergeCell ref="A10:N1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2018-07-06T12:41:40Z</cp:lastPrinted>
  <dcterms:created xsi:type="dcterms:W3CDTF">2012-01-04T13:30:53Z</dcterms:created>
  <dcterms:modified xsi:type="dcterms:W3CDTF">2018-07-13T08:26:23Z</dcterms:modified>
  <cp:category/>
  <cp:version/>
  <cp:contentType/>
  <cp:contentStatus/>
</cp:coreProperties>
</file>